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425" yWindow="-135" windowWidth="16905" windowHeight="4935"/>
  </bookViews>
  <sheets>
    <sheet name="Tab.11 近世陶磁器類の集計表" sheetId="16" r:id="rId1"/>
  </sheets>
  <calcPr calcId="145621"/>
</workbook>
</file>

<file path=xl/calcChain.xml><?xml version="1.0" encoding="utf-8"?>
<calcChain xmlns="http://schemas.openxmlformats.org/spreadsheetml/2006/main">
  <c r="G141" i="16" l="1"/>
  <c r="F141" i="16"/>
  <c r="I142" i="16"/>
  <c r="I141" i="16" s="1"/>
  <c r="H142" i="16"/>
  <c r="H141" i="16" s="1"/>
  <c r="G142" i="16"/>
  <c r="F142" i="16"/>
  <c r="E142" i="16"/>
  <c r="E141" i="16" s="1"/>
  <c r="D142" i="16"/>
  <c r="D141" i="16" s="1"/>
  <c r="I139" i="16"/>
  <c r="H139" i="16"/>
  <c r="G139" i="16"/>
  <c r="F139" i="16"/>
  <c r="E139" i="16"/>
  <c r="D139" i="16"/>
  <c r="I137" i="16"/>
  <c r="H137" i="16"/>
  <c r="G137" i="16"/>
  <c r="F137" i="16"/>
  <c r="E137" i="16"/>
  <c r="D137" i="16"/>
  <c r="I135" i="16"/>
  <c r="H135" i="16"/>
  <c r="G135" i="16"/>
  <c r="F135" i="16"/>
  <c r="E135" i="16"/>
  <c r="D135" i="16"/>
  <c r="I133" i="16"/>
  <c r="H133" i="16"/>
  <c r="G133" i="16"/>
  <c r="F133" i="16"/>
  <c r="E133" i="16"/>
  <c r="D133" i="16"/>
  <c r="F124" i="16"/>
  <c r="I124" i="16"/>
  <c r="H124" i="16"/>
  <c r="G124" i="16"/>
  <c r="E124" i="16"/>
  <c r="D124" i="16"/>
  <c r="I128" i="16"/>
  <c r="H128" i="16"/>
  <c r="G128" i="16"/>
  <c r="F128" i="16"/>
  <c r="E128" i="16"/>
  <c r="D128" i="16"/>
  <c r="I118" i="16"/>
  <c r="H118" i="16"/>
  <c r="G118" i="16"/>
  <c r="F118" i="16"/>
  <c r="E118" i="16"/>
  <c r="D118" i="16"/>
  <c r="I105" i="16"/>
  <c r="H105" i="16"/>
  <c r="G105" i="16"/>
  <c r="F105" i="16"/>
  <c r="E105" i="16"/>
  <c r="D105" i="16"/>
  <c r="D113" i="16"/>
  <c r="I113" i="16"/>
  <c r="H113" i="16"/>
  <c r="G113" i="16"/>
  <c r="F113" i="16"/>
  <c r="E113" i="16"/>
  <c r="D43" i="16"/>
  <c r="D42" i="16" s="1"/>
  <c r="I103" i="16"/>
  <c r="H103" i="16"/>
  <c r="G103" i="16"/>
  <c r="F103" i="16"/>
  <c r="E103" i="16"/>
  <c r="D103" i="16"/>
  <c r="I100" i="16"/>
  <c r="H100" i="16"/>
  <c r="G100" i="16"/>
  <c r="F100" i="16"/>
  <c r="E100" i="16"/>
  <c r="D100" i="16"/>
  <c r="I97" i="16"/>
  <c r="I95" i="16" s="1"/>
  <c r="I94" i="16" s="1"/>
  <c r="H97" i="16"/>
  <c r="H95" i="16" s="1"/>
  <c r="H94" i="16" s="1"/>
  <c r="G97" i="16"/>
  <c r="G95" i="16" s="1"/>
  <c r="G94" i="16" s="1"/>
  <c r="F97" i="16"/>
  <c r="F95" i="16" s="1"/>
  <c r="F94" i="16" s="1"/>
  <c r="E97" i="16"/>
  <c r="E95" i="16" s="1"/>
  <c r="E94" i="16" s="1"/>
  <c r="D97" i="16"/>
  <c r="D95" i="16" s="1"/>
  <c r="D94" i="16" s="1"/>
  <c r="I92" i="16"/>
  <c r="H92" i="16"/>
  <c r="G92" i="16"/>
  <c r="F92" i="16"/>
  <c r="E92" i="16"/>
  <c r="D92" i="16"/>
  <c r="I88" i="16"/>
  <c r="H88" i="16"/>
  <c r="G88" i="16"/>
  <c r="F88" i="16"/>
  <c r="E88" i="16"/>
  <c r="D88" i="16"/>
  <c r="I84" i="16"/>
  <c r="H84" i="16"/>
  <c r="G84" i="16"/>
  <c r="F84" i="16"/>
  <c r="E84" i="16"/>
  <c r="D84" i="16"/>
  <c r="I79" i="16"/>
  <c r="I75" i="16" s="1"/>
  <c r="H79" i="16"/>
  <c r="H75" i="16" s="1"/>
  <c r="G79" i="16"/>
  <c r="G75" i="16" s="1"/>
  <c r="F79" i="16"/>
  <c r="F75" i="16" s="1"/>
  <c r="E79" i="16"/>
  <c r="E75" i="16" s="1"/>
  <c r="D79" i="16"/>
  <c r="D75" i="16" s="1"/>
  <c r="F123" i="16" l="1"/>
  <c r="F107" i="16" s="1"/>
  <c r="G123" i="16"/>
  <c r="G107" i="16" s="1"/>
  <c r="E123" i="16"/>
  <c r="E107" i="16" s="1"/>
  <c r="H123" i="16"/>
  <c r="H107" i="16" s="1"/>
  <c r="D123" i="16"/>
  <c r="D107" i="16" s="1"/>
  <c r="I123" i="16"/>
  <c r="I107" i="16" s="1"/>
  <c r="F70" i="16"/>
  <c r="E70" i="16"/>
  <c r="E145" i="16" s="1"/>
  <c r="I70" i="16"/>
  <c r="G70" i="16"/>
  <c r="G145" i="16" s="1"/>
  <c r="D70" i="16"/>
  <c r="H70" i="16"/>
  <c r="H145" i="16" s="1"/>
  <c r="I66" i="16"/>
  <c r="H66" i="16"/>
  <c r="G66" i="16"/>
  <c r="F66" i="16"/>
  <c r="E66" i="16"/>
  <c r="D66" i="16"/>
  <c r="I63" i="16"/>
  <c r="I62" i="16" s="1"/>
  <c r="H63" i="16"/>
  <c r="H62" i="16" s="1"/>
  <c r="G63" i="16"/>
  <c r="G62" i="16" s="1"/>
  <c r="F63" i="16"/>
  <c r="F62" i="16" s="1"/>
  <c r="E63" i="16"/>
  <c r="E62" i="16" s="1"/>
  <c r="D63" i="16"/>
  <c r="D62" i="16" s="1"/>
  <c r="I60" i="16"/>
  <c r="H60" i="16"/>
  <c r="G60" i="16"/>
  <c r="F60" i="16"/>
  <c r="E60" i="16"/>
  <c r="D60" i="16"/>
  <c r="D55" i="16"/>
  <c r="D50" i="16" s="1"/>
  <c r="I43" i="16"/>
  <c r="I42" i="16" s="1"/>
  <c r="H43" i="16"/>
  <c r="H42" i="16" s="1"/>
  <c r="G43" i="16"/>
  <c r="G42" i="16" s="1"/>
  <c r="F43" i="16"/>
  <c r="F42" i="16" s="1"/>
  <c r="E43" i="16"/>
  <c r="E42" i="16" s="1"/>
  <c r="I145" i="16" l="1"/>
  <c r="D145" i="16"/>
  <c r="F145" i="16"/>
  <c r="I39" i="16"/>
  <c r="H39" i="16"/>
  <c r="G39" i="16"/>
  <c r="F39" i="16"/>
  <c r="E39" i="16"/>
  <c r="D39" i="16"/>
  <c r="I32" i="16"/>
  <c r="H32" i="16"/>
  <c r="G32" i="16"/>
  <c r="F32" i="16"/>
  <c r="E32" i="16"/>
  <c r="D32" i="16"/>
  <c r="I55" i="16"/>
  <c r="I50" i="16" s="1"/>
  <c r="H55" i="16"/>
  <c r="H50" i="16" s="1"/>
  <c r="G55" i="16"/>
  <c r="G50" i="16" s="1"/>
  <c r="F55" i="16"/>
  <c r="F50" i="16" s="1"/>
  <c r="E55" i="16"/>
  <c r="E50" i="16" s="1"/>
  <c r="I26" i="16"/>
  <c r="H26" i="16"/>
  <c r="G26" i="16"/>
  <c r="F26" i="16"/>
  <c r="E26" i="16"/>
  <c r="D26" i="16"/>
  <c r="I22" i="16"/>
  <c r="I21" i="16" s="1"/>
  <c r="H22" i="16"/>
  <c r="H21" i="16" s="1"/>
  <c r="G22" i="16"/>
  <c r="G21" i="16" s="1"/>
  <c r="F22" i="16"/>
  <c r="F21" i="16" s="1"/>
  <c r="E22" i="16"/>
  <c r="E21" i="16" s="1"/>
  <c r="D22" i="16"/>
  <c r="D21" i="16" s="1"/>
  <c r="I16" i="16"/>
  <c r="I12" i="16" s="1"/>
  <c r="H16" i="16"/>
  <c r="H12" i="16" s="1"/>
  <c r="G16" i="16"/>
  <c r="G12" i="16" s="1"/>
  <c r="F16" i="16"/>
  <c r="F12" i="16" s="1"/>
  <c r="E16" i="16"/>
  <c r="E12" i="16" s="1"/>
  <c r="D16" i="16"/>
  <c r="D12" i="16" s="1"/>
  <c r="I8" i="16"/>
  <c r="H8" i="16"/>
  <c r="G8" i="16"/>
  <c r="F8" i="16"/>
  <c r="E8" i="16"/>
  <c r="D8" i="16"/>
  <c r="D29" i="16" l="1"/>
  <c r="G29" i="16"/>
  <c r="I29" i="16"/>
  <c r="H29" i="16"/>
  <c r="F29" i="16"/>
  <c r="E29" i="16"/>
  <c r="F6" i="16"/>
  <c r="G6" i="16"/>
  <c r="E6" i="16"/>
  <c r="I6" i="16"/>
  <c r="H6" i="16"/>
  <c r="D6" i="16"/>
  <c r="I68" i="16" l="1"/>
  <c r="I146" i="16" s="1"/>
  <c r="E68" i="16"/>
  <c r="E146" i="16" s="1"/>
  <c r="D68" i="16"/>
  <c r="D146" i="16" s="1"/>
  <c r="G68" i="16"/>
  <c r="G146" i="16" s="1"/>
  <c r="H68" i="16"/>
  <c r="H146" i="16" s="1"/>
  <c r="F68" i="16"/>
  <c r="F146" i="16" s="1"/>
</calcChain>
</file>

<file path=xl/sharedStrings.xml><?xml version="1.0" encoding="utf-8"?>
<sst xmlns="http://schemas.openxmlformats.org/spreadsheetml/2006/main" count="228" uniqueCount="125">
  <si>
    <t>産地</t>
    <rPh sb="0" eb="2">
      <t>サンチ</t>
    </rPh>
    <phoneticPr fontId="1"/>
  </si>
  <si>
    <t>機種</t>
    <rPh sb="0" eb="2">
      <t>キシュ</t>
    </rPh>
    <phoneticPr fontId="1"/>
  </si>
  <si>
    <t>型式</t>
    <rPh sb="0" eb="1">
      <t>カタ</t>
    </rPh>
    <rPh sb="1" eb="2">
      <t>シキ</t>
    </rPh>
    <phoneticPr fontId="1"/>
  </si>
  <si>
    <t>点数</t>
    <rPh sb="0" eb="2">
      <t>テンスウ</t>
    </rPh>
    <phoneticPr fontId="1"/>
  </si>
  <si>
    <t>備考</t>
    <rPh sb="0" eb="2">
      <t>ビコウ</t>
    </rPh>
    <phoneticPr fontId="1"/>
  </si>
  <si>
    <t>重量(ｇ)</t>
    <rPh sb="0" eb="2">
      <t>ジュウリョウ</t>
    </rPh>
    <phoneticPr fontId="1"/>
  </si>
  <si>
    <t>すり鉢</t>
    <rPh sb="2" eb="3">
      <t>ハチ</t>
    </rPh>
    <phoneticPr fontId="1"/>
  </si>
  <si>
    <t>甕</t>
    <rPh sb="0" eb="1">
      <t>カメ</t>
    </rPh>
    <phoneticPr fontId="1"/>
  </si>
  <si>
    <t>碗</t>
    <rPh sb="0" eb="1">
      <t>ワン</t>
    </rPh>
    <phoneticPr fontId="1"/>
  </si>
  <si>
    <t>近世</t>
    <rPh sb="0" eb="2">
      <t>キンセイ</t>
    </rPh>
    <phoneticPr fontId="1"/>
  </si>
  <si>
    <t>肥前系磁器</t>
    <rPh sb="0" eb="2">
      <t>ヒゼン</t>
    </rPh>
    <rPh sb="2" eb="3">
      <t>ケイ</t>
    </rPh>
    <rPh sb="3" eb="5">
      <t>ジキ</t>
    </rPh>
    <phoneticPr fontId="1"/>
  </si>
  <si>
    <t>青磁短頸壺</t>
    <rPh sb="0" eb="2">
      <t>セイジ</t>
    </rPh>
    <rPh sb="2" eb="3">
      <t>タン</t>
    </rPh>
    <rPh sb="3" eb="4">
      <t>クビ</t>
    </rPh>
    <rPh sb="4" eb="5">
      <t>ツボ</t>
    </rPh>
    <phoneticPr fontId="1"/>
  </si>
  <si>
    <t>不明</t>
    <rPh sb="0" eb="2">
      <t>フメイ</t>
    </rPh>
    <phoneticPr fontId="1"/>
  </si>
  <si>
    <t>鉢</t>
    <rPh sb="0" eb="1">
      <t>ハチ</t>
    </rPh>
    <phoneticPr fontId="1"/>
  </si>
  <si>
    <t>徳利</t>
    <rPh sb="0" eb="2">
      <t>トクリ</t>
    </rPh>
    <phoneticPr fontId="1"/>
  </si>
  <si>
    <t>皿</t>
    <rPh sb="0" eb="1">
      <t>サラ</t>
    </rPh>
    <phoneticPr fontId="1"/>
  </si>
  <si>
    <t>不明陶器</t>
    <rPh sb="0" eb="2">
      <t>フメイ</t>
    </rPh>
    <rPh sb="2" eb="4">
      <t>トウキ</t>
    </rPh>
    <phoneticPr fontId="1"/>
  </si>
  <si>
    <t>―</t>
  </si>
  <si>
    <t>仏花瓶</t>
    <rPh sb="0" eb="1">
      <t>ブツ</t>
    </rPh>
    <rPh sb="1" eb="3">
      <t>カビン</t>
    </rPh>
    <phoneticPr fontId="1"/>
  </si>
  <si>
    <t>蓋</t>
    <rPh sb="0" eb="1">
      <t>フタ</t>
    </rPh>
    <phoneticPr fontId="1"/>
  </si>
  <si>
    <t>幕末</t>
    <rPh sb="0" eb="2">
      <t>バクマツ</t>
    </rPh>
    <phoneticPr fontId="1"/>
  </si>
  <si>
    <t>灯明皿</t>
    <rPh sb="0" eb="1">
      <t>アカリ</t>
    </rPh>
    <rPh sb="1" eb="2">
      <t>アカ</t>
    </rPh>
    <rPh sb="2" eb="3">
      <t>サラ</t>
    </rPh>
    <phoneticPr fontId="1"/>
  </si>
  <si>
    <t>壺</t>
    <rPh sb="0" eb="1">
      <t>ツボ</t>
    </rPh>
    <phoneticPr fontId="1"/>
  </si>
  <si>
    <t>香炉</t>
    <rPh sb="0" eb="2">
      <t>コウロ</t>
    </rPh>
    <phoneticPr fontId="1"/>
  </si>
  <si>
    <t>行平</t>
    <rPh sb="0" eb="1">
      <t>ギョウ</t>
    </rPh>
    <rPh sb="1" eb="2">
      <t>ヘイ</t>
    </rPh>
    <phoneticPr fontId="1"/>
  </si>
  <si>
    <t>御深井香炉</t>
    <rPh sb="0" eb="1">
      <t>オン</t>
    </rPh>
    <rPh sb="1" eb="3">
      <t>フカイ</t>
    </rPh>
    <rPh sb="3" eb="5">
      <t>コウロ</t>
    </rPh>
    <phoneticPr fontId="1"/>
  </si>
  <si>
    <t>灯明皿</t>
    <rPh sb="0" eb="2">
      <t>トウミョウ</t>
    </rPh>
    <rPh sb="2" eb="3">
      <t>サラ</t>
    </rPh>
    <phoneticPr fontId="1"/>
  </si>
  <si>
    <t>猪口</t>
    <rPh sb="0" eb="1">
      <t>イノシシ</t>
    </rPh>
    <rPh sb="1" eb="2">
      <t>クチ</t>
    </rPh>
    <phoneticPr fontId="1"/>
  </si>
  <si>
    <t>青磁香炉</t>
    <rPh sb="0" eb="2">
      <t>セイジ</t>
    </rPh>
    <rPh sb="2" eb="4">
      <t>コウロ</t>
    </rPh>
    <phoneticPr fontId="1"/>
  </si>
  <si>
    <t>17C前半</t>
    <rPh sb="3" eb="5">
      <t>ゼンハン</t>
    </rPh>
    <phoneticPr fontId="1"/>
  </si>
  <si>
    <t>擂鉢</t>
    <rPh sb="0" eb="2">
      <t>スリバチ</t>
    </rPh>
    <phoneticPr fontId="1"/>
  </si>
  <si>
    <t>登1～2</t>
    <rPh sb="0" eb="1">
      <t>ノボ</t>
    </rPh>
    <phoneticPr fontId="1"/>
  </si>
  <si>
    <t>猪口</t>
    <rPh sb="0" eb="2">
      <t>イノクチ</t>
    </rPh>
    <phoneticPr fontId="1"/>
  </si>
  <si>
    <t>花瓶</t>
    <rPh sb="0" eb="2">
      <t>カビン</t>
    </rPh>
    <phoneticPr fontId="1"/>
  </si>
  <si>
    <t>土瓶</t>
    <rPh sb="0" eb="2">
      <t>ドビン</t>
    </rPh>
    <phoneticPr fontId="1"/>
  </si>
  <si>
    <t>徳利</t>
    <rPh sb="0" eb="2">
      <t>トックリ</t>
    </rPh>
    <phoneticPr fontId="1"/>
  </si>
  <si>
    <t>瓶･壺類</t>
    <rPh sb="0" eb="1">
      <t>ビン</t>
    </rPh>
    <rPh sb="2" eb="3">
      <t>ツボ</t>
    </rPh>
    <rPh sb="3" eb="4">
      <t>ルイ</t>
    </rPh>
    <phoneticPr fontId="1"/>
  </si>
  <si>
    <t>登1</t>
    <rPh sb="0" eb="1">
      <t>ノボ</t>
    </rPh>
    <phoneticPr fontId="1"/>
  </si>
  <si>
    <t>油壷</t>
    <rPh sb="0" eb="2">
      <t>アブラツボ</t>
    </rPh>
    <phoneticPr fontId="1"/>
  </si>
  <si>
    <t>登2</t>
    <rPh sb="0" eb="1">
      <t>ノボ</t>
    </rPh>
    <phoneticPr fontId="1"/>
  </si>
  <si>
    <t>登1～2</t>
    <rPh sb="0" eb="1">
      <t>ノボル</t>
    </rPh>
    <phoneticPr fontId="1"/>
  </si>
  <si>
    <t>坏</t>
    <rPh sb="0" eb="1">
      <t>ツキ</t>
    </rPh>
    <phoneticPr fontId="2"/>
  </si>
  <si>
    <t>登1</t>
    <rPh sb="0" eb="1">
      <t>ノボル</t>
    </rPh>
    <phoneticPr fontId="1"/>
  </si>
  <si>
    <t>18～19C</t>
  </si>
  <si>
    <t>18C</t>
  </si>
  <si>
    <t>セ235</t>
    <phoneticPr fontId="1"/>
  </si>
  <si>
    <t>セ255</t>
    <phoneticPr fontId="1"/>
  </si>
  <si>
    <t>口縁数</t>
    <rPh sb="0" eb="2">
      <t>コウエン</t>
    </rPh>
    <rPh sb="2" eb="3">
      <t>スウ</t>
    </rPh>
    <phoneticPr fontId="1"/>
  </si>
  <si>
    <t>転用砥石</t>
    <rPh sb="0" eb="2">
      <t>テンヨウ</t>
    </rPh>
    <rPh sb="2" eb="3">
      <t>ト</t>
    </rPh>
    <rPh sb="3" eb="4">
      <t>イシ</t>
    </rPh>
    <phoneticPr fontId="1"/>
  </si>
  <si>
    <t>総数</t>
    <rPh sb="0" eb="2">
      <t>ソウスウ</t>
    </rPh>
    <phoneticPr fontId="1"/>
  </si>
  <si>
    <t>総計</t>
    <rPh sb="0" eb="2">
      <t>ソウケイ</t>
    </rPh>
    <phoneticPr fontId="1"/>
  </si>
  <si>
    <t>重量(g)</t>
    <rPh sb="0" eb="2">
      <t>ジュウリョウ</t>
    </rPh>
    <phoneticPr fontId="1"/>
  </si>
  <si>
    <t>総量</t>
    <rPh sb="0" eb="1">
      <t>ソウ</t>
    </rPh>
    <rPh sb="1" eb="2">
      <t>リョウ</t>
    </rPh>
    <phoneticPr fontId="1"/>
  </si>
  <si>
    <t>口縁量</t>
    <rPh sb="0" eb="2">
      <t>コウエン</t>
    </rPh>
    <rPh sb="2" eb="3">
      <t>リョウ</t>
    </rPh>
    <phoneticPr fontId="1"/>
  </si>
  <si>
    <t>志戸呂産陶器</t>
    <rPh sb="0" eb="3">
      <t>シトロ</t>
    </rPh>
    <rPh sb="3" eb="4">
      <t>サン</t>
    </rPh>
    <rPh sb="4" eb="6">
      <t>トウキ</t>
    </rPh>
    <phoneticPr fontId="1"/>
  </si>
  <si>
    <t>　碗</t>
    <rPh sb="1" eb="2">
      <t>ワン</t>
    </rPh>
    <phoneticPr fontId="1"/>
  </si>
  <si>
    <t>　丸皿</t>
    <rPh sb="1" eb="2">
      <t>マル</t>
    </rPh>
    <rPh sb="2" eb="3">
      <t>サラ</t>
    </rPh>
    <phoneticPr fontId="1"/>
  </si>
  <si>
    <t>III期</t>
    <rPh sb="3" eb="4">
      <t>キ</t>
    </rPh>
    <phoneticPr fontId="1"/>
  </si>
  <si>
    <t>瀬戸・美濃系陶器</t>
    <rPh sb="0" eb="2">
      <t>セト</t>
    </rPh>
    <rPh sb="3" eb="5">
      <t>ミノ</t>
    </rPh>
    <rPh sb="5" eb="6">
      <t>ケイ</t>
    </rPh>
    <rPh sb="6" eb="8">
      <t>トウキ</t>
    </rPh>
    <phoneticPr fontId="1"/>
  </si>
  <si>
    <t>　丸碗</t>
    <rPh sb="1" eb="2">
      <t>マル</t>
    </rPh>
    <rPh sb="2" eb="3">
      <t>ワン</t>
    </rPh>
    <phoneticPr fontId="1"/>
  </si>
  <si>
    <t>　皿</t>
    <rPh sb="1" eb="2">
      <t>サラ</t>
    </rPh>
    <phoneticPr fontId="1"/>
  </si>
  <si>
    <t>セ235合計</t>
    <rPh sb="4" eb="6">
      <t>ゴウケイ</t>
    </rPh>
    <phoneticPr fontId="1"/>
  </si>
  <si>
    <t>セ255合計</t>
    <rPh sb="4" eb="6">
      <t>ゴウケイ</t>
    </rPh>
    <phoneticPr fontId="1"/>
  </si>
  <si>
    <t>唐津系陶器</t>
    <rPh sb="0" eb="2">
      <t>カラツ</t>
    </rPh>
    <rPh sb="2" eb="3">
      <t>ケイ</t>
    </rPh>
    <rPh sb="3" eb="5">
      <t>トウキ</t>
    </rPh>
    <phoneticPr fontId="1"/>
  </si>
  <si>
    <t>堺系炻器</t>
    <rPh sb="0" eb="1">
      <t>サカイ</t>
    </rPh>
    <rPh sb="1" eb="2">
      <t>ケイ</t>
    </rPh>
    <rPh sb="3" eb="4">
      <t>ウツワ</t>
    </rPh>
    <phoneticPr fontId="1"/>
  </si>
  <si>
    <t>IV期</t>
    <rPh sb="2" eb="3">
      <t>キ</t>
    </rPh>
    <phoneticPr fontId="1"/>
  </si>
  <si>
    <t>　くらわんか碗</t>
    <rPh sb="6" eb="7">
      <t>ワン</t>
    </rPh>
    <phoneticPr fontId="1"/>
  </si>
  <si>
    <t>V期</t>
    <rPh sb="1" eb="2">
      <t>キ</t>
    </rPh>
    <phoneticPr fontId="1"/>
  </si>
  <si>
    <t>　筒茶碗</t>
    <rPh sb="1" eb="2">
      <t>ツツ</t>
    </rPh>
    <rPh sb="2" eb="4">
      <t>チャワン</t>
    </rPh>
    <phoneticPr fontId="1"/>
  </si>
  <si>
    <t>III期</t>
    <rPh sb="3" eb="4">
      <t>キ</t>
    </rPh>
    <phoneticPr fontId="1"/>
  </si>
  <si>
    <t>碗</t>
    <rPh sb="0" eb="1">
      <t>ワン</t>
    </rPh>
    <phoneticPr fontId="1"/>
  </si>
  <si>
    <t>17C</t>
    <phoneticPr fontId="1"/>
  </si>
  <si>
    <t>鉢</t>
    <rPh sb="0" eb="1">
      <t>ハチ</t>
    </rPh>
    <phoneticPr fontId="1"/>
  </si>
  <si>
    <t>18～19C</t>
    <phoneticPr fontId="1"/>
  </si>
  <si>
    <t>京焼・信楽系陶器</t>
    <rPh sb="0" eb="2">
      <t>キョウヤキ</t>
    </rPh>
    <rPh sb="3" eb="5">
      <t>シガラキ</t>
    </rPh>
    <rPh sb="5" eb="6">
      <t>ケイ</t>
    </rPh>
    <rPh sb="6" eb="8">
      <t>トウキ</t>
    </rPh>
    <phoneticPr fontId="1"/>
  </si>
  <si>
    <t>　腰錆茶碗</t>
    <rPh sb="1" eb="2">
      <t>コシ</t>
    </rPh>
    <rPh sb="2" eb="3">
      <t>サビ</t>
    </rPh>
    <rPh sb="3" eb="5">
      <t>チャワン</t>
    </rPh>
    <phoneticPr fontId="1"/>
  </si>
  <si>
    <t>皿</t>
    <rPh sb="0" eb="1">
      <t>サラ</t>
    </rPh>
    <phoneticPr fontId="1"/>
  </si>
  <si>
    <t>　菊皿</t>
    <rPh sb="1" eb="2">
      <t>キク</t>
    </rPh>
    <rPh sb="2" eb="3">
      <t>ザラ</t>
    </rPh>
    <phoneticPr fontId="1"/>
  </si>
  <si>
    <t>　志野鉄絵皿</t>
    <rPh sb="1" eb="3">
      <t>シノ</t>
    </rPh>
    <rPh sb="3" eb="4">
      <t>テツ</t>
    </rPh>
    <rPh sb="4" eb="5">
      <t>エ</t>
    </rPh>
    <rPh sb="5" eb="6">
      <t>サラ</t>
    </rPh>
    <phoneticPr fontId="1"/>
  </si>
  <si>
    <t>　志野丸皿</t>
    <rPh sb="1" eb="4">
      <t>シノマル</t>
    </rPh>
    <phoneticPr fontId="1"/>
  </si>
  <si>
    <t>　皿</t>
    <rPh sb="1" eb="2">
      <t>サラ</t>
    </rPh>
    <phoneticPr fontId="1"/>
  </si>
  <si>
    <t>瀬戸・美濃系磁器</t>
    <rPh sb="0" eb="2">
      <t>セト</t>
    </rPh>
    <rPh sb="3" eb="5">
      <t>ミノ</t>
    </rPh>
    <rPh sb="5" eb="6">
      <t>ケイ</t>
    </rPh>
    <rPh sb="6" eb="8">
      <t>ジキ</t>
    </rPh>
    <phoneticPr fontId="1"/>
  </si>
  <si>
    <t>　長の茶碗</t>
    <rPh sb="1" eb="2">
      <t>ナガ</t>
    </rPh>
    <rPh sb="3" eb="5">
      <t>チャワン</t>
    </rPh>
    <phoneticPr fontId="1"/>
  </si>
  <si>
    <t>　太白碗</t>
    <rPh sb="1" eb="2">
      <t>フトイ</t>
    </rPh>
    <rPh sb="2" eb="3">
      <t>シロ</t>
    </rPh>
    <rPh sb="3" eb="4">
      <t>ワン</t>
    </rPh>
    <phoneticPr fontId="1"/>
  </si>
  <si>
    <t>壺</t>
    <rPh sb="0" eb="1">
      <t>ツボ</t>
    </rPh>
    <phoneticPr fontId="1"/>
  </si>
  <si>
    <t>　壺</t>
    <rPh sb="1" eb="2">
      <t>ツボ</t>
    </rPh>
    <phoneticPr fontId="1"/>
  </si>
  <si>
    <t>　壺蓋</t>
    <rPh sb="1" eb="2">
      <t>ツボ</t>
    </rPh>
    <rPh sb="2" eb="3">
      <t>フタ</t>
    </rPh>
    <phoneticPr fontId="2"/>
  </si>
  <si>
    <t>　黄瀬戸鉢</t>
    <rPh sb="1" eb="2">
      <t>キ</t>
    </rPh>
    <rPh sb="2" eb="4">
      <t>セト</t>
    </rPh>
    <rPh sb="4" eb="5">
      <t>ハチ</t>
    </rPh>
    <phoneticPr fontId="1"/>
  </si>
  <si>
    <t>　鉢</t>
    <rPh sb="1" eb="2">
      <t>ハチ</t>
    </rPh>
    <phoneticPr fontId="1"/>
  </si>
  <si>
    <t>登3</t>
    <rPh sb="0" eb="1">
      <t>ノボ</t>
    </rPh>
    <phoneticPr fontId="1"/>
  </si>
  <si>
    <t>17C</t>
    <phoneticPr fontId="1"/>
  </si>
  <si>
    <t>堺産炻器</t>
    <rPh sb="0" eb="1">
      <t>サカイ</t>
    </rPh>
    <rPh sb="1" eb="2">
      <t>サン</t>
    </rPh>
    <rPh sb="3" eb="4">
      <t>ウツワ</t>
    </rPh>
    <phoneticPr fontId="1"/>
  </si>
  <si>
    <t>　青磁碗</t>
    <rPh sb="1" eb="3">
      <t>セイジ</t>
    </rPh>
    <rPh sb="3" eb="4">
      <t>ワン</t>
    </rPh>
    <phoneticPr fontId="1"/>
  </si>
  <si>
    <t>　筒型茶碗</t>
    <rPh sb="1" eb="3">
      <t>ツツガタ</t>
    </rPh>
    <rPh sb="3" eb="5">
      <t>チャワン</t>
    </rPh>
    <phoneticPr fontId="1"/>
  </si>
  <si>
    <t>　小型碗</t>
    <rPh sb="1" eb="3">
      <t>コガタ</t>
    </rPh>
    <rPh sb="3" eb="4">
      <t>ワン</t>
    </rPh>
    <phoneticPr fontId="1"/>
  </si>
  <si>
    <t>　くらわんか皿</t>
    <rPh sb="6" eb="7">
      <t>サラ</t>
    </rPh>
    <phoneticPr fontId="1"/>
  </si>
  <si>
    <t>鉢・大皿類</t>
    <rPh sb="0" eb="1">
      <t>ハチ</t>
    </rPh>
    <rPh sb="2" eb="4">
      <t>オオザラ</t>
    </rPh>
    <rPh sb="4" eb="5">
      <t>ルイ</t>
    </rPh>
    <phoneticPr fontId="1"/>
  </si>
  <si>
    <t>　染付鉢</t>
    <rPh sb="1" eb="3">
      <t>ソメツケ</t>
    </rPh>
    <rPh sb="3" eb="4">
      <t>ハチ</t>
    </rPh>
    <phoneticPr fontId="1"/>
  </si>
  <si>
    <t>　大皿</t>
    <rPh sb="1" eb="2">
      <t>オオ</t>
    </rPh>
    <rPh sb="2" eb="3">
      <t>サラ</t>
    </rPh>
    <phoneticPr fontId="1"/>
  </si>
  <si>
    <t>　染付碗</t>
    <rPh sb="1" eb="3">
      <t>ソメツケ</t>
    </rPh>
    <rPh sb="3" eb="4">
      <t>ワン</t>
    </rPh>
    <phoneticPr fontId="1"/>
  </si>
  <si>
    <t>17C</t>
    <phoneticPr fontId="1"/>
  </si>
  <si>
    <t>17C</t>
    <phoneticPr fontId="1"/>
  </si>
  <si>
    <t>　志野鉢</t>
    <rPh sb="1" eb="3">
      <t>シノ</t>
    </rPh>
    <rPh sb="3" eb="4">
      <t>ハチ</t>
    </rPh>
    <phoneticPr fontId="1"/>
  </si>
  <si>
    <t>京焼系陶器</t>
    <rPh sb="0" eb="2">
      <t>キョウヤキ</t>
    </rPh>
    <rPh sb="2" eb="3">
      <t>ケイ</t>
    </rPh>
    <rPh sb="3" eb="5">
      <t>トウキ</t>
    </rPh>
    <phoneticPr fontId="1"/>
  </si>
  <si>
    <t>京焼・信楽系陶器</t>
    <rPh sb="0" eb="1">
      <t>キョウ</t>
    </rPh>
    <rPh sb="1" eb="2">
      <t>ヤ</t>
    </rPh>
    <rPh sb="3" eb="5">
      <t>シガラキ</t>
    </rPh>
    <rPh sb="5" eb="6">
      <t>ケイ</t>
    </rPh>
    <rPh sb="6" eb="8">
      <t>トウキ</t>
    </rPh>
    <phoneticPr fontId="1"/>
  </si>
  <si>
    <t>　小杉茶碗</t>
    <rPh sb="1" eb="3">
      <t>コスギ</t>
    </rPh>
    <rPh sb="3" eb="5">
      <t>チャワン</t>
    </rPh>
    <phoneticPr fontId="1"/>
  </si>
  <si>
    <t>信楽産陶器</t>
    <rPh sb="0" eb="2">
      <t>シガラキ</t>
    </rPh>
    <rPh sb="2" eb="3">
      <t>サン</t>
    </rPh>
    <rPh sb="3" eb="5">
      <t>トウキ</t>
    </rPh>
    <phoneticPr fontId="1"/>
  </si>
  <si>
    <t>伊賀産陶器</t>
    <rPh sb="0" eb="2">
      <t>イガ</t>
    </rPh>
    <rPh sb="2" eb="3">
      <t>サン</t>
    </rPh>
    <rPh sb="3" eb="5">
      <t>トウキ</t>
    </rPh>
    <phoneticPr fontId="1"/>
  </si>
  <si>
    <t>不明陶器</t>
  </si>
  <si>
    <t>登6～10</t>
    <rPh sb="0" eb="1">
      <t>ノボ</t>
    </rPh>
    <phoneticPr fontId="1"/>
  </si>
  <si>
    <t>登8</t>
    <rPh sb="0" eb="1">
      <t>ノボ</t>
    </rPh>
    <phoneticPr fontId="1"/>
  </si>
  <si>
    <t>登9～10</t>
    <rPh sb="0" eb="1">
      <t>ノボ</t>
    </rPh>
    <phoneticPr fontId="1"/>
  </si>
  <si>
    <t>登5</t>
    <rPh sb="0" eb="1">
      <t>ノボ</t>
    </rPh>
    <phoneticPr fontId="1"/>
  </si>
  <si>
    <t>登9～10</t>
    <rPh sb="0" eb="1">
      <t>ノボ</t>
    </rPh>
    <phoneticPr fontId="1"/>
  </si>
  <si>
    <t>登10</t>
    <rPh sb="0" eb="1">
      <t>ノボ</t>
    </rPh>
    <phoneticPr fontId="1"/>
  </si>
  <si>
    <t>登11</t>
    <rPh sb="0" eb="1">
      <t>ノボ</t>
    </rPh>
    <phoneticPr fontId="1"/>
  </si>
  <si>
    <t>　染付筒形碗</t>
    <rPh sb="1" eb="2">
      <t>ソ</t>
    </rPh>
    <rPh sb="2" eb="3">
      <t>ツキ</t>
    </rPh>
    <rPh sb="3" eb="4">
      <t>ツツ</t>
    </rPh>
    <rPh sb="4" eb="5">
      <t>カタ</t>
    </rPh>
    <rPh sb="5" eb="6">
      <t>ワン</t>
    </rPh>
    <phoneticPr fontId="1"/>
  </si>
  <si>
    <t>登3～5</t>
    <rPh sb="0" eb="1">
      <t>ノボ</t>
    </rPh>
    <phoneticPr fontId="1"/>
  </si>
  <si>
    <t>　染付碗</t>
    <rPh sb="1" eb="2">
      <t>ソ</t>
    </rPh>
    <rPh sb="2" eb="3">
      <t>ツキ</t>
    </rPh>
    <rPh sb="3" eb="4">
      <t>ワン</t>
    </rPh>
    <phoneticPr fontId="1"/>
  </si>
  <si>
    <t>　丸碗</t>
    <rPh sb="1" eb="3">
      <t>マルワン</t>
    </rPh>
    <phoneticPr fontId="1"/>
  </si>
  <si>
    <t>　織部皿</t>
    <rPh sb="1" eb="3">
      <t>オリベ</t>
    </rPh>
    <rPh sb="3" eb="4">
      <t>サラ</t>
    </rPh>
    <phoneticPr fontId="1"/>
  </si>
  <si>
    <t>切込産磁器</t>
    <rPh sb="0" eb="2">
      <t>キリコミ</t>
    </rPh>
    <rPh sb="2" eb="3">
      <t>サン</t>
    </rPh>
    <rPh sb="3" eb="5">
      <t>ジキ</t>
    </rPh>
    <phoneticPr fontId="1"/>
  </si>
  <si>
    <t>ほうろく</t>
    <phoneticPr fontId="1"/>
  </si>
  <si>
    <t>在地系土器</t>
    <rPh sb="0" eb="2">
      <t>ザイチ</t>
    </rPh>
    <rPh sb="2" eb="3">
      <t>ケイ</t>
    </rPh>
    <rPh sb="3" eb="5">
      <t>ドキ</t>
    </rPh>
    <phoneticPr fontId="1"/>
  </si>
  <si>
    <t>Tab.11 近世陶磁器類の集計表（総数179点）</t>
    <rPh sb="7" eb="9">
      <t>キンセイ</t>
    </rPh>
    <rPh sb="9" eb="12">
      <t>トウジキ</t>
    </rPh>
    <rPh sb="12" eb="13">
      <t>ルイ</t>
    </rPh>
    <rPh sb="14" eb="17">
      <t>シュウケイヒョウ</t>
    </rPh>
    <rPh sb="18" eb="20">
      <t>ソウスウ</t>
    </rPh>
    <rPh sb="23" eb="24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</si>
</sst>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10"/>
      <color theme="1"/>
      <name val="ＭＳ Ｐ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 applyFill="1">
      <alignment vertical="center"/>
    </xf>
    <xf numFmtId="176" fontId="3" fillId="0" borderId="0" xfId="0" applyNumberFormat="1" applyFont="1" applyFill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>
      <alignment vertical="center"/>
    </xf>
    <xf numFmtId="0" fontId="3" fillId="0" borderId="9" xfId="0" applyFont="1" applyFill="1" applyBorder="1">
      <alignment vertical="center"/>
    </xf>
    <xf numFmtId="176" fontId="3" fillId="0" borderId="14" xfId="0" applyNumberFormat="1" applyFont="1" applyFill="1" applyBorder="1" applyAlignment="1">
      <alignment horizontal="center" vertical="center"/>
    </xf>
    <xf numFmtId="0" fontId="3" fillId="0" borderId="15" xfId="0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right" vertical="center"/>
    </xf>
    <xf numFmtId="0" fontId="3" fillId="0" borderId="10" xfId="0" applyFont="1" applyFill="1" applyBorder="1">
      <alignment vertical="center"/>
    </xf>
    <xf numFmtId="0" fontId="3" fillId="0" borderId="1" xfId="0" applyFont="1" applyFill="1" applyBorder="1">
      <alignment vertical="center"/>
    </xf>
    <xf numFmtId="176" fontId="3" fillId="0" borderId="1" xfId="0" applyNumberFormat="1" applyFont="1" applyFill="1" applyBorder="1">
      <alignment vertical="center"/>
    </xf>
    <xf numFmtId="0" fontId="3" fillId="0" borderId="11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4" xfId="0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3" fillId="0" borderId="14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3" fillId="0" borderId="7" xfId="0" applyFont="1" applyFill="1" applyBorder="1">
      <alignment vertical="center"/>
    </xf>
    <xf numFmtId="176" fontId="3" fillId="0" borderId="8" xfId="0" applyNumberFormat="1" applyFont="1" applyFill="1" applyBorder="1">
      <alignment vertical="center"/>
    </xf>
    <xf numFmtId="0" fontId="3" fillId="0" borderId="13" xfId="0" applyFont="1" applyFill="1" applyBorder="1">
      <alignment vertical="center"/>
    </xf>
    <xf numFmtId="176" fontId="3" fillId="0" borderId="17" xfId="0" applyNumberFormat="1" applyFont="1" applyFill="1" applyBorder="1" applyAlignment="1">
      <alignment horizontal="center" vertical="center"/>
    </xf>
    <xf numFmtId="176" fontId="4" fillId="0" borderId="7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/>
    </xf>
    <xf numFmtId="176" fontId="4" fillId="0" borderId="8" xfId="0" applyNumberFormat="1" applyFont="1" applyFill="1" applyBorder="1" applyAlignment="1">
      <alignment horizontal="center" vertical="center"/>
    </xf>
    <xf numFmtId="0" fontId="5" fillId="0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  <pageSetUpPr fitToPage="1"/>
  </sheetPr>
  <dimension ref="A1:J146"/>
  <sheetViews>
    <sheetView tabSelected="1" zoomScaleNormal="100" workbookViewId="0"/>
  </sheetViews>
  <sheetFormatPr defaultRowHeight="12" x14ac:dyDescent="0.15"/>
  <cols>
    <col min="1" max="1" width="16.75" style="1" customWidth="1"/>
    <col min="2" max="2" width="15.75" style="1" customWidth="1"/>
    <col min="3" max="3" width="14.25" style="1" customWidth="1"/>
    <col min="4" max="9" width="9" style="2"/>
    <col min="10" max="10" width="9" style="1" customWidth="1"/>
    <col min="11" max="16384" width="9" style="1"/>
  </cols>
  <sheetData>
    <row r="1" spans="1:10" ht="13.5" x14ac:dyDescent="0.15">
      <c r="A1" s="35" t="s">
        <v>124</v>
      </c>
    </row>
    <row r="2" spans="1:10" x14ac:dyDescent="0.15">
      <c r="A2" s="3"/>
      <c r="B2" s="3"/>
      <c r="C2" s="4"/>
      <c r="D2" s="5"/>
      <c r="E2" s="5"/>
      <c r="F2" s="5"/>
      <c r="G2" s="5"/>
      <c r="H2" s="5"/>
      <c r="I2" s="5"/>
      <c r="J2" s="3"/>
    </row>
    <row r="3" spans="1:10" x14ac:dyDescent="0.15">
      <c r="A3" s="3" t="s">
        <v>45</v>
      </c>
      <c r="B3" s="3"/>
      <c r="C3" s="4"/>
      <c r="D3" s="5"/>
      <c r="E3" s="5"/>
      <c r="F3" s="5"/>
      <c r="G3" s="5"/>
      <c r="H3" s="5"/>
      <c r="I3" s="5"/>
      <c r="J3" s="3"/>
    </row>
    <row r="4" spans="1:10" x14ac:dyDescent="0.15">
      <c r="A4" s="29" t="s">
        <v>0</v>
      </c>
      <c r="B4" s="31" t="s">
        <v>1</v>
      </c>
      <c r="C4" s="31" t="s">
        <v>2</v>
      </c>
      <c r="D4" s="33" t="s">
        <v>3</v>
      </c>
      <c r="E4" s="34"/>
      <c r="F4" s="33" t="s">
        <v>5</v>
      </c>
      <c r="G4" s="34"/>
      <c r="H4" s="27" t="s">
        <v>48</v>
      </c>
      <c r="I4" s="28"/>
      <c r="J4" s="6" t="s">
        <v>4</v>
      </c>
    </row>
    <row r="5" spans="1:10" x14ac:dyDescent="0.15">
      <c r="A5" s="30"/>
      <c r="B5" s="32"/>
      <c r="C5" s="32"/>
      <c r="D5" s="7" t="s">
        <v>49</v>
      </c>
      <c r="E5" s="7" t="s">
        <v>47</v>
      </c>
      <c r="F5" s="7" t="s">
        <v>52</v>
      </c>
      <c r="G5" s="7" t="s">
        <v>53</v>
      </c>
      <c r="H5" s="7" t="s">
        <v>3</v>
      </c>
      <c r="I5" s="7" t="s">
        <v>51</v>
      </c>
      <c r="J5" s="8"/>
    </row>
    <row r="6" spans="1:10" x14ac:dyDescent="0.15">
      <c r="A6" s="9" t="s">
        <v>10</v>
      </c>
      <c r="B6" s="10"/>
      <c r="C6" s="11"/>
      <c r="D6" s="12">
        <f>SUM(D7,D8,D11,D12,D20)</f>
        <v>19</v>
      </c>
      <c r="E6" s="12">
        <f t="shared" ref="E6:I6" si="0">SUM(E7,E8,E11,E12,E20)</f>
        <v>4</v>
      </c>
      <c r="F6" s="12">
        <f t="shared" si="0"/>
        <v>88</v>
      </c>
      <c r="G6" s="12">
        <f t="shared" si="0"/>
        <v>20</v>
      </c>
      <c r="H6" s="12">
        <f t="shared" si="0"/>
        <v>0</v>
      </c>
      <c r="I6" s="12">
        <f t="shared" si="0"/>
        <v>0</v>
      </c>
      <c r="J6" s="6"/>
    </row>
    <row r="7" spans="1:10" x14ac:dyDescent="0.15">
      <c r="A7" s="13"/>
      <c r="B7" s="14" t="s">
        <v>11</v>
      </c>
      <c r="C7" s="14" t="s">
        <v>17</v>
      </c>
      <c r="D7" s="15">
        <v>1</v>
      </c>
      <c r="E7" s="15">
        <v>1</v>
      </c>
      <c r="F7" s="15">
        <v>4</v>
      </c>
      <c r="G7" s="15">
        <v>4</v>
      </c>
      <c r="H7" s="15">
        <v>0</v>
      </c>
      <c r="I7" s="15">
        <v>0</v>
      </c>
      <c r="J7" s="16"/>
    </row>
    <row r="8" spans="1:10" x14ac:dyDescent="0.15">
      <c r="A8" s="13"/>
      <c r="B8" s="17" t="s">
        <v>14</v>
      </c>
      <c r="C8" s="14"/>
      <c r="D8" s="15">
        <f>SUM(D9:D10)</f>
        <v>2</v>
      </c>
      <c r="E8" s="15">
        <f t="shared" ref="E8:I8" si="1">SUM(E9:E10)</f>
        <v>0</v>
      </c>
      <c r="F8" s="15">
        <f t="shared" si="1"/>
        <v>25</v>
      </c>
      <c r="G8" s="15">
        <f t="shared" si="1"/>
        <v>0</v>
      </c>
      <c r="H8" s="15">
        <f t="shared" si="1"/>
        <v>0</v>
      </c>
      <c r="I8" s="15">
        <f t="shared" si="1"/>
        <v>0</v>
      </c>
      <c r="J8" s="16"/>
    </row>
    <row r="9" spans="1:10" x14ac:dyDescent="0.15">
      <c r="A9" s="13"/>
      <c r="B9" s="18"/>
      <c r="C9" s="14" t="s">
        <v>69</v>
      </c>
      <c r="D9" s="15">
        <v>1</v>
      </c>
      <c r="E9" s="15">
        <v>0</v>
      </c>
      <c r="F9" s="15">
        <v>5</v>
      </c>
      <c r="G9" s="15">
        <v>0</v>
      </c>
      <c r="H9" s="15">
        <v>0</v>
      </c>
      <c r="I9" s="15">
        <v>0</v>
      </c>
      <c r="J9" s="16"/>
    </row>
    <row r="10" spans="1:10" x14ac:dyDescent="0.15">
      <c r="A10" s="13"/>
      <c r="B10" s="19"/>
      <c r="C10" s="14" t="s">
        <v>17</v>
      </c>
      <c r="D10" s="15">
        <v>1</v>
      </c>
      <c r="E10" s="15">
        <v>0</v>
      </c>
      <c r="F10" s="15">
        <v>20</v>
      </c>
      <c r="G10" s="15">
        <v>0</v>
      </c>
      <c r="H10" s="15">
        <v>0</v>
      </c>
      <c r="I10" s="15">
        <v>0</v>
      </c>
      <c r="J10" s="16"/>
    </row>
    <row r="11" spans="1:10" x14ac:dyDescent="0.15">
      <c r="A11" s="13"/>
      <c r="B11" s="14" t="s">
        <v>28</v>
      </c>
      <c r="C11" s="14" t="s">
        <v>17</v>
      </c>
      <c r="D11" s="15">
        <v>1</v>
      </c>
      <c r="E11" s="15">
        <v>1</v>
      </c>
      <c r="F11" s="15">
        <v>9</v>
      </c>
      <c r="G11" s="15">
        <v>9</v>
      </c>
      <c r="H11" s="15">
        <v>0</v>
      </c>
      <c r="I11" s="15">
        <v>0</v>
      </c>
      <c r="J11" s="16"/>
    </row>
    <row r="12" spans="1:10" x14ac:dyDescent="0.15">
      <c r="A12" s="13"/>
      <c r="B12" s="14" t="s">
        <v>70</v>
      </c>
      <c r="C12" s="14"/>
      <c r="D12" s="15">
        <f>SUM(D13,D14,D15,D16)</f>
        <v>13</v>
      </c>
      <c r="E12" s="15">
        <f t="shared" ref="E12:I12" si="2">SUM(E13,E14,E15,E16)</f>
        <v>2</v>
      </c>
      <c r="F12" s="15">
        <f t="shared" si="2"/>
        <v>46</v>
      </c>
      <c r="G12" s="15">
        <f t="shared" si="2"/>
        <v>7</v>
      </c>
      <c r="H12" s="15">
        <f t="shared" si="2"/>
        <v>0</v>
      </c>
      <c r="I12" s="15">
        <f t="shared" si="2"/>
        <v>0</v>
      </c>
      <c r="J12" s="16"/>
    </row>
    <row r="13" spans="1:10" x14ac:dyDescent="0.15">
      <c r="A13" s="13"/>
      <c r="B13" s="14" t="s">
        <v>66</v>
      </c>
      <c r="C13" s="14" t="s">
        <v>65</v>
      </c>
      <c r="D13" s="15">
        <v>5</v>
      </c>
      <c r="E13" s="15">
        <v>0</v>
      </c>
      <c r="F13" s="15">
        <v>24</v>
      </c>
      <c r="G13" s="15">
        <v>0</v>
      </c>
      <c r="H13" s="15">
        <v>0</v>
      </c>
      <c r="I13" s="15">
        <v>0</v>
      </c>
      <c r="J13" s="16"/>
    </row>
    <row r="14" spans="1:10" x14ac:dyDescent="0.15">
      <c r="A14" s="13"/>
      <c r="B14" s="14" t="s">
        <v>68</v>
      </c>
      <c r="C14" s="14" t="s">
        <v>67</v>
      </c>
      <c r="D14" s="15">
        <v>1</v>
      </c>
      <c r="E14" s="15">
        <v>0</v>
      </c>
      <c r="F14" s="15">
        <v>2</v>
      </c>
      <c r="G14" s="15">
        <v>0</v>
      </c>
      <c r="H14" s="15">
        <v>0</v>
      </c>
      <c r="I14" s="15">
        <v>0</v>
      </c>
      <c r="J14" s="16"/>
    </row>
    <row r="15" spans="1:10" x14ac:dyDescent="0.15">
      <c r="A15" s="13"/>
      <c r="B15" s="14" t="s">
        <v>59</v>
      </c>
      <c r="C15" s="14" t="s">
        <v>67</v>
      </c>
      <c r="D15" s="15">
        <v>1</v>
      </c>
      <c r="E15" s="15">
        <v>0</v>
      </c>
      <c r="F15" s="15">
        <v>2</v>
      </c>
      <c r="G15" s="15">
        <v>0</v>
      </c>
      <c r="H15" s="15">
        <v>0</v>
      </c>
      <c r="I15" s="15">
        <v>0</v>
      </c>
      <c r="J15" s="16"/>
    </row>
    <row r="16" spans="1:10" x14ac:dyDescent="0.15">
      <c r="A16" s="13"/>
      <c r="B16" s="17" t="s">
        <v>55</v>
      </c>
      <c r="C16" s="14"/>
      <c r="D16" s="15">
        <f>SUM(D17:D19)</f>
        <v>6</v>
      </c>
      <c r="E16" s="15">
        <f t="shared" ref="E16:I16" si="3">SUM(E17:E19)</f>
        <v>2</v>
      </c>
      <c r="F16" s="15">
        <f t="shared" si="3"/>
        <v>18</v>
      </c>
      <c r="G16" s="15">
        <f t="shared" si="3"/>
        <v>7</v>
      </c>
      <c r="H16" s="15">
        <f t="shared" si="3"/>
        <v>0</v>
      </c>
      <c r="I16" s="15">
        <f t="shared" si="3"/>
        <v>0</v>
      </c>
      <c r="J16" s="16"/>
    </row>
    <row r="17" spans="1:10" x14ac:dyDescent="0.15">
      <c r="A17" s="13"/>
      <c r="B17" s="18"/>
      <c r="C17" s="14" t="s">
        <v>65</v>
      </c>
      <c r="D17" s="15">
        <v>3</v>
      </c>
      <c r="E17" s="15">
        <v>1</v>
      </c>
      <c r="F17" s="15">
        <v>9</v>
      </c>
      <c r="G17" s="15">
        <v>4</v>
      </c>
      <c r="H17" s="15">
        <v>0</v>
      </c>
      <c r="I17" s="15">
        <v>0</v>
      </c>
      <c r="J17" s="16"/>
    </row>
    <row r="18" spans="1:10" x14ac:dyDescent="0.15">
      <c r="A18" s="13"/>
      <c r="B18" s="18"/>
      <c r="C18" s="14" t="s">
        <v>67</v>
      </c>
      <c r="D18" s="15">
        <v>2</v>
      </c>
      <c r="E18" s="15">
        <v>1</v>
      </c>
      <c r="F18" s="15">
        <v>4</v>
      </c>
      <c r="G18" s="15">
        <v>3</v>
      </c>
      <c r="H18" s="15">
        <v>0</v>
      </c>
      <c r="I18" s="15">
        <v>0</v>
      </c>
      <c r="J18" s="16"/>
    </row>
    <row r="19" spans="1:10" x14ac:dyDescent="0.15">
      <c r="A19" s="13"/>
      <c r="B19" s="19"/>
      <c r="C19" s="14" t="s">
        <v>17</v>
      </c>
      <c r="D19" s="15">
        <v>1</v>
      </c>
      <c r="E19" s="15">
        <v>0</v>
      </c>
      <c r="F19" s="15">
        <v>5</v>
      </c>
      <c r="G19" s="15">
        <v>0</v>
      </c>
      <c r="H19" s="15">
        <v>0</v>
      </c>
      <c r="I19" s="15">
        <v>0</v>
      </c>
      <c r="J19" s="16"/>
    </row>
    <row r="20" spans="1:10" x14ac:dyDescent="0.15">
      <c r="A20" s="20"/>
      <c r="B20" s="21" t="s">
        <v>12</v>
      </c>
      <c r="C20" s="21" t="s">
        <v>17</v>
      </c>
      <c r="D20" s="22">
        <v>2</v>
      </c>
      <c r="E20" s="22">
        <v>0</v>
      </c>
      <c r="F20" s="22">
        <v>4</v>
      </c>
      <c r="G20" s="22">
        <v>0</v>
      </c>
      <c r="H20" s="22">
        <v>0</v>
      </c>
      <c r="I20" s="22">
        <v>0</v>
      </c>
      <c r="J20" s="8"/>
    </row>
    <row r="21" spans="1:10" x14ac:dyDescent="0.15">
      <c r="A21" s="9" t="s">
        <v>63</v>
      </c>
      <c r="B21" s="23"/>
      <c r="C21" s="24"/>
      <c r="D21" s="25">
        <f>SUM(D22,D25)</f>
        <v>9</v>
      </c>
      <c r="E21" s="25">
        <f t="shared" ref="E21:I21" si="4">SUM(E22,E25)</f>
        <v>3</v>
      </c>
      <c r="F21" s="25">
        <f t="shared" si="4"/>
        <v>245</v>
      </c>
      <c r="G21" s="25">
        <f t="shared" si="4"/>
        <v>46</v>
      </c>
      <c r="H21" s="25">
        <f t="shared" si="4"/>
        <v>0</v>
      </c>
      <c r="I21" s="25">
        <f t="shared" si="4"/>
        <v>0</v>
      </c>
      <c r="J21" s="6"/>
    </row>
    <row r="22" spans="1:10" x14ac:dyDescent="0.15">
      <c r="A22" s="13"/>
      <c r="B22" s="17" t="s">
        <v>72</v>
      </c>
      <c r="C22" s="14"/>
      <c r="D22" s="15">
        <f>SUM(D23:D24)</f>
        <v>8</v>
      </c>
      <c r="E22" s="15">
        <f t="shared" ref="E22:I22" si="5">SUM(E23:E24)</f>
        <v>3</v>
      </c>
      <c r="F22" s="15">
        <f t="shared" si="5"/>
        <v>242</v>
      </c>
      <c r="G22" s="15">
        <f t="shared" si="5"/>
        <v>46</v>
      </c>
      <c r="H22" s="15">
        <f t="shared" si="5"/>
        <v>0</v>
      </c>
      <c r="I22" s="15">
        <f t="shared" si="5"/>
        <v>0</v>
      </c>
      <c r="J22" s="16"/>
    </row>
    <row r="23" spans="1:10" x14ac:dyDescent="0.15">
      <c r="A23" s="13"/>
      <c r="B23" s="18"/>
      <c r="C23" s="14" t="s">
        <v>71</v>
      </c>
      <c r="D23" s="15">
        <v>6</v>
      </c>
      <c r="E23" s="15">
        <v>2</v>
      </c>
      <c r="F23" s="15">
        <v>188</v>
      </c>
      <c r="G23" s="15">
        <v>14</v>
      </c>
      <c r="H23" s="15">
        <v>0</v>
      </c>
      <c r="I23" s="15">
        <v>0</v>
      </c>
      <c r="J23" s="16"/>
    </row>
    <row r="24" spans="1:10" x14ac:dyDescent="0.15">
      <c r="A24" s="13"/>
      <c r="B24" s="19"/>
      <c r="C24" s="14" t="s">
        <v>17</v>
      </c>
      <c r="D24" s="15">
        <v>2</v>
      </c>
      <c r="E24" s="15">
        <v>1</v>
      </c>
      <c r="F24" s="15">
        <v>54</v>
      </c>
      <c r="G24" s="15">
        <v>32</v>
      </c>
      <c r="H24" s="15">
        <v>0</v>
      </c>
      <c r="I24" s="15">
        <v>0</v>
      </c>
      <c r="J24" s="16"/>
    </row>
    <row r="25" spans="1:10" x14ac:dyDescent="0.15">
      <c r="A25" s="20"/>
      <c r="B25" s="21" t="s">
        <v>8</v>
      </c>
      <c r="C25" s="21" t="s">
        <v>17</v>
      </c>
      <c r="D25" s="22">
        <v>1</v>
      </c>
      <c r="E25" s="22">
        <v>0</v>
      </c>
      <c r="F25" s="22">
        <v>3</v>
      </c>
      <c r="G25" s="22">
        <v>0</v>
      </c>
      <c r="H25" s="22">
        <v>0</v>
      </c>
      <c r="I25" s="22">
        <v>0</v>
      </c>
      <c r="J25" s="8"/>
    </row>
    <row r="26" spans="1:10" x14ac:dyDescent="0.15">
      <c r="A26" s="9" t="s">
        <v>74</v>
      </c>
      <c r="B26" s="23"/>
      <c r="C26" s="24"/>
      <c r="D26" s="25">
        <f>SUM(D27:D28)</f>
        <v>2</v>
      </c>
      <c r="E26" s="25">
        <f t="shared" ref="E26:I26" si="6">SUM(E27:E28)</f>
        <v>1</v>
      </c>
      <c r="F26" s="25">
        <f t="shared" si="6"/>
        <v>7</v>
      </c>
      <c r="G26" s="25">
        <f t="shared" si="6"/>
        <v>3</v>
      </c>
      <c r="H26" s="25">
        <f t="shared" si="6"/>
        <v>0</v>
      </c>
      <c r="I26" s="25">
        <f t="shared" si="6"/>
        <v>0</v>
      </c>
      <c r="J26" s="6"/>
    </row>
    <row r="27" spans="1:10" x14ac:dyDescent="0.15">
      <c r="A27" s="13"/>
      <c r="B27" s="14" t="s">
        <v>23</v>
      </c>
      <c r="C27" s="14" t="s">
        <v>73</v>
      </c>
      <c r="D27" s="15">
        <v>1</v>
      </c>
      <c r="E27" s="15">
        <v>1</v>
      </c>
      <c r="F27" s="15">
        <v>3</v>
      </c>
      <c r="G27" s="15">
        <v>3</v>
      </c>
      <c r="H27" s="15">
        <v>0</v>
      </c>
      <c r="I27" s="15">
        <v>0</v>
      </c>
      <c r="J27" s="16"/>
    </row>
    <row r="28" spans="1:10" x14ac:dyDescent="0.15">
      <c r="A28" s="20"/>
      <c r="B28" s="21" t="s">
        <v>19</v>
      </c>
      <c r="C28" s="21" t="s">
        <v>20</v>
      </c>
      <c r="D28" s="22">
        <v>1</v>
      </c>
      <c r="E28" s="22">
        <v>0</v>
      </c>
      <c r="F28" s="22">
        <v>4</v>
      </c>
      <c r="G28" s="22">
        <v>0</v>
      </c>
      <c r="H28" s="22">
        <v>0</v>
      </c>
      <c r="I28" s="22">
        <v>0</v>
      </c>
      <c r="J28" s="8"/>
    </row>
    <row r="29" spans="1:10" x14ac:dyDescent="0.15">
      <c r="A29" s="9" t="s">
        <v>58</v>
      </c>
      <c r="B29" s="23"/>
      <c r="C29" s="24"/>
      <c r="D29" s="25">
        <f t="shared" ref="D29:I29" si="7">SUM(D30,D31,D32,D35,D36,D37,D38,D39,D42,D50,D58,D59)</f>
        <v>41</v>
      </c>
      <c r="E29" s="25">
        <f t="shared" si="7"/>
        <v>17</v>
      </c>
      <c r="F29" s="25">
        <f t="shared" si="7"/>
        <v>391</v>
      </c>
      <c r="G29" s="25">
        <f t="shared" si="7"/>
        <v>175</v>
      </c>
      <c r="H29" s="25">
        <f t="shared" si="7"/>
        <v>0</v>
      </c>
      <c r="I29" s="25">
        <f t="shared" si="7"/>
        <v>0</v>
      </c>
      <c r="J29" s="6"/>
    </row>
    <row r="30" spans="1:10" x14ac:dyDescent="0.15">
      <c r="A30" s="13"/>
      <c r="B30" s="14" t="s">
        <v>25</v>
      </c>
      <c r="C30" s="14" t="s">
        <v>17</v>
      </c>
      <c r="D30" s="15">
        <v>1</v>
      </c>
      <c r="E30" s="15">
        <v>0</v>
      </c>
      <c r="F30" s="15">
        <v>10</v>
      </c>
      <c r="G30" s="15">
        <v>0</v>
      </c>
      <c r="H30" s="15">
        <v>0</v>
      </c>
      <c r="I30" s="15">
        <v>0</v>
      </c>
      <c r="J30" s="16"/>
    </row>
    <row r="31" spans="1:10" x14ac:dyDescent="0.15">
      <c r="A31" s="13"/>
      <c r="B31" s="14" t="s">
        <v>18</v>
      </c>
      <c r="C31" s="14" t="s">
        <v>17</v>
      </c>
      <c r="D31" s="15">
        <v>1</v>
      </c>
      <c r="E31" s="15">
        <v>0</v>
      </c>
      <c r="F31" s="15">
        <v>4</v>
      </c>
      <c r="G31" s="15">
        <v>0</v>
      </c>
      <c r="H31" s="15">
        <v>0</v>
      </c>
      <c r="I31" s="15">
        <v>0</v>
      </c>
      <c r="J31" s="16"/>
    </row>
    <row r="32" spans="1:10" x14ac:dyDescent="0.15">
      <c r="A32" s="13"/>
      <c r="B32" s="14" t="s">
        <v>84</v>
      </c>
      <c r="C32" s="14"/>
      <c r="D32" s="15">
        <f>SUM(D33:D34)</f>
        <v>2</v>
      </c>
      <c r="E32" s="15">
        <f t="shared" ref="E32:I32" si="8">SUM(E33:E34)</f>
        <v>1</v>
      </c>
      <c r="F32" s="15">
        <f t="shared" si="8"/>
        <v>77</v>
      </c>
      <c r="G32" s="15">
        <f t="shared" si="8"/>
        <v>70</v>
      </c>
      <c r="H32" s="15">
        <f t="shared" si="8"/>
        <v>0</v>
      </c>
      <c r="I32" s="15">
        <f t="shared" si="8"/>
        <v>0</v>
      </c>
      <c r="J32" s="16"/>
    </row>
    <row r="33" spans="1:10" x14ac:dyDescent="0.15">
      <c r="A33" s="13"/>
      <c r="B33" s="14" t="s">
        <v>85</v>
      </c>
      <c r="C33" s="14" t="s">
        <v>17</v>
      </c>
      <c r="D33" s="15">
        <v>1</v>
      </c>
      <c r="E33" s="15">
        <v>0</v>
      </c>
      <c r="F33" s="15">
        <v>7</v>
      </c>
      <c r="G33" s="15">
        <v>0</v>
      </c>
      <c r="H33" s="15">
        <v>0</v>
      </c>
      <c r="I33" s="15">
        <v>0</v>
      </c>
      <c r="J33" s="16"/>
    </row>
    <row r="34" spans="1:10" x14ac:dyDescent="0.15">
      <c r="A34" s="13"/>
      <c r="B34" s="14" t="s">
        <v>86</v>
      </c>
      <c r="C34" s="14" t="s">
        <v>17</v>
      </c>
      <c r="D34" s="15">
        <v>1</v>
      </c>
      <c r="E34" s="15">
        <v>1</v>
      </c>
      <c r="F34" s="15">
        <v>70</v>
      </c>
      <c r="G34" s="15">
        <v>70</v>
      </c>
      <c r="H34" s="15">
        <v>0</v>
      </c>
      <c r="I34" s="15">
        <v>0</v>
      </c>
      <c r="J34" s="16"/>
    </row>
    <row r="35" spans="1:10" x14ac:dyDescent="0.15">
      <c r="A35" s="13"/>
      <c r="B35" s="14" t="s">
        <v>7</v>
      </c>
      <c r="C35" s="14" t="s">
        <v>17</v>
      </c>
      <c r="D35" s="15">
        <v>1</v>
      </c>
      <c r="E35" s="15">
        <v>0</v>
      </c>
      <c r="F35" s="15">
        <v>9</v>
      </c>
      <c r="G35" s="15">
        <v>0</v>
      </c>
      <c r="H35" s="15">
        <v>0</v>
      </c>
      <c r="I35" s="15">
        <v>0</v>
      </c>
      <c r="J35" s="16"/>
    </row>
    <row r="36" spans="1:10" x14ac:dyDescent="0.15">
      <c r="A36" s="13"/>
      <c r="B36" s="14" t="s">
        <v>14</v>
      </c>
      <c r="C36" s="14" t="s">
        <v>17</v>
      </c>
      <c r="D36" s="15">
        <v>1</v>
      </c>
      <c r="E36" s="15">
        <v>0</v>
      </c>
      <c r="F36" s="15">
        <v>10</v>
      </c>
      <c r="G36" s="15">
        <v>0</v>
      </c>
      <c r="H36" s="15">
        <v>0</v>
      </c>
      <c r="I36" s="15">
        <v>0</v>
      </c>
      <c r="J36" s="16"/>
    </row>
    <row r="37" spans="1:10" x14ac:dyDescent="0.15">
      <c r="A37" s="13"/>
      <c r="B37" s="14" t="s">
        <v>24</v>
      </c>
      <c r="C37" s="14" t="s">
        <v>17</v>
      </c>
      <c r="D37" s="15">
        <v>1</v>
      </c>
      <c r="E37" s="15">
        <v>1</v>
      </c>
      <c r="F37" s="15">
        <v>6</v>
      </c>
      <c r="G37" s="15">
        <v>6</v>
      </c>
      <c r="H37" s="15">
        <v>0</v>
      </c>
      <c r="I37" s="15">
        <v>0</v>
      </c>
      <c r="J37" s="16"/>
    </row>
    <row r="38" spans="1:10" x14ac:dyDescent="0.15">
      <c r="A38" s="13"/>
      <c r="B38" s="14" t="s">
        <v>6</v>
      </c>
      <c r="C38" s="14" t="s">
        <v>17</v>
      </c>
      <c r="D38" s="15">
        <v>1</v>
      </c>
      <c r="E38" s="15">
        <v>0</v>
      </c>
      <c r="F38" s="15">
        <v>7</v>
      </c>
      <c r="G38" s="15">
        <v>0</v>
      </c>
      <c r="H38" s="15">
        <v>0</v>
      </c>
      <c r="I38" s="15">
        <v>0</v>
      </c>
      <c r="J38" s="16"/>
    </row>
    <row r="39" spans="1:10" x14ac:dyDescent="0.15">
      <c r="A39" s="13"/>
      <c r="B39" s="14" t="s">
        <v>72</v>
      </c>
      <c r="C39" s="14" t="s">
        <v>17</v>
      </c>
      <c r="D39" s="15">
        <f>SUM(D40:D41)</f>
        <v>4</v>
      </c>
      <c r="E39" s="15">
        <f t="shared" ref="E39:I39" si="9">SUM(E40:E41)</f>
        <v>2</v>
      </c>
      <c r="F39" s="15">
        <f t="shared" si="9"/>
        <v>68</v>
      </c>
      <c r="G39" s="15">
        <f t="shared" si="9"/>
        <v>26</v>
      </c>
      <c r="H39" s="15">
        <f t="shared" si="9"/>
        <v>0</v>
      </c>
      <c r="I39" s="15">
        <f t="shared" si="9"/>
        <v>0</v>
      </c>
      <c r="J39" s="16"/>
    </row>
    <row r="40" spans="1:10" x14ac:dyDescent="0.15">
      <c r="A40" s="13"/>
      <c r="B40" s="14" t="s">
        <v>87</v>
      </c>
      <c r="C40" s="14" t="s">
        <v>31</v>
      </c>
      <c r="D40" s="15">
        <v>2</v>
      </c>
      <c r="E40" s="15">
        <v>1</v>
      </c>
      <c r="F40" s="15">
        <v>42</v>
      </c>
      <c r="G40" s="15">
        <v>15</v>
      </c>
      <c r="H40" s="15">
        <v>0</v>
      </c>
      <c r="I40" s="15">
        <v>0</v>
      </c>
      <c r="J40" s="16"/>
    </row>
    <row r="41" spans="1:10" x14ac:dyDescent="0.15">
      <c r="A41" s="13"/>
      <c r="B41" s="14" t="s">
        <v>88</v>
      </c>
      <c r="C41" s="14" t="s">
        <v>17</v>
      </c>
      <c r="D41" s="15">
        <v>2</v>
      </c>
      <c r="E41" s="15">
        <v>1</v>
      </c>
      <c r="F41" s="15">
        <v>26</v>
      </c>
      <c r="G41" s="15">
        <v>11</v>
      </c>
      <c r="H41" s="15">
        <v>0</v>
      </c>
      <c r="I41" s="15">
        <v>0</v>
      </c>
      <c r="J41" s="16"/>
    </row>
    <row r="42" spans="1:10" x14ac:dyDescent="0.15">
      <c r="A42" s="13"/>
      <c r="B42" s="14" t="s">
        <v>70</v>
      </c>
      <c r="C42" s="14"/>
      <c r="D42" s="15">
        <f>SUM(D43,D46,D47,D48,D49)</f>
        <v>10</v>
      </c>
      <c r="E42" s="15">
        <f t="shared" ref="E42:I42" si="10">SUM(E43,E46,E47,E48,E49)</f>
        <v>4</v>
      </c>
      <c r="F42" s="15">
        <f t="shared" si="10"/>
        <v>59</v>
      </c>
      <c r="G42" s="15">
        <f t="shared" si="10"/>
        <v>36</v>
      </c>
      <c r="H42" s="15">
        <f t="shared" si="10"/>
        <v>0</v>
      </c>
      <c r="I42" s="15">
        <f t="shared" si="10"/>
        <v>0</v>
      </c>
      <c r="J42" s="16"/>
    </row>
    <row r="43" spans="1:10" x14ac:dyDescent="0.15">
      <c r="A43" s="13"/>
      <c r="B43" s="17" t="s">
        <v>75</v>
      </c>
      <c r="C43" s="14"/>
      <c r="D43" s="15">
        <f>SUM(D44:D45)</f>
        <v>3</v>
      </c>
      <c r="E43" s="15">
        <f t="shared" ref="E43:I43" si="11">SUM(E44:E45)</f>
        <v>0</v>
      </c>
      <c r="F43" s="15">
        <f t="shared" si="11"/>
        <v>9</v>
      </c>
      <c r="G43" s="15">
        <f t="shared" si="11"/>
        <v>0</v>
      </c>
      <c r="H43" s="15">
        <f t="shared" si="11"/>
        <v>0</v>
      </c>
      <c r="I43" s="15">
        <f t="shared" si="11"/>
        <v>0</v>
      </c>
      <c r="J43" s="16"/>
    </row>
    <row r="44" spans="1:10" x14ac:dyDescent="0.15">
      <c r="A44" s="13"/>
      <c r="B44" s="18"/>
      <c r="C44" s="14" t="s">
        <v>109</v>
      </c>
      <c r="D44" s="15">
        <v>2</v>
      </c>
      <c r="E44" s="15">
        <v>0</v>
      </c>
      <c r="F44" s="15">
        <v>7</v>
      </c>
      <c r="G44" s="15">
        <v>0</v>
      </c>
      <c r="H44" s="15">
        <v>0</v>
      </c>
      <c r="I44" s="15">
        <v>0</v>
      </c>
      <c r="J44" s="16"/>
    </row>
    <row r="45" spans="1:10" x14ac:dyDescent="0.15">
      <c r="A45" s="13"/>
      <c r="B45" s="19"/>
      <c r="C45" s="14" t="s">
        <v>17</v>
      </c>
      <c r="D45" s="15">
        <v>1</v>
      </c>
      <c r="E45" s="15">
        <v>0</v>
      </c>
      <c r="F45" s="15">
        <v>2</v>
      </c>
      <c r="G45" s="15">
        <v>0</v>
      </c>
      <c r="H45" s="15">
        <v>0</v>
      </c>
      <c r="I45" s="15">
        <v>0</v>
      </c>
      <c r="J45" s="16"/>
    </row>
    <row r="46" spans="1:10" x14ac:dyDescent="0.15">
      <c r="A46" s="13"/>
      <c r="B46" s="14" t="s">
        <v>82</v>
      </c>
      <c r="C46" s="14" t="s">
        <v>110</v>
      </c>
      <c r="D46" s="15">
        <v>2</v>
      </c>
      <c r="E46" s="15">
        <v>0</v>
      </c>
      <c r="F46" s="15">
        <v>6</v>
      </c>
      <c r="G46" s="15">
        <v>0</v>
      </c>
      <c r="H46" s="15">
        <v>0</v>
      </c>
      <c r="I46" s="15">
        <v>0</v>
      </c>
      <c r="J46" s="16"/>
    </row>
    <row r="47" spans="1:10" x14ac:dyDescent="0.15">
      <c r="A47" s="13"/>
      <c r="B47" s="14" t="s">
        <v>83</v>
      </c>
      <c r="C47" s="14" t="s">
        <v>111</v>
      </c>
      <c r="D47" s="15">
        <v>1</v>
      </c>
      <c r="E47" s="15">
        <v>1</v>
      </c>
      <c r="F47" s="15">
        <v>1</v>
      </c>
      <c r="G47" s="15">
        <v>1</v>
      </c>
      <c r="H47" s="15">
        <v>0</v>
      </c>
      <c r="I47" s="15">
        <v>0</v>
      </c>
      <c r="J47" s="16"/>
    </row>
    <row r="48" spans="1:10" x14ac:dyDescent="0.15">
      <c r="A48" s="13"/>
      <c r="B48" s="14" t="s">
        <v>116</v>
      </c>
      <c r="C48" s="14" t="s">
        <v>113</v>
      </c>
      <c r="D48" s="15">
        <v>1</v>
      </c>
      <c r="E48" s="15">
        <v>1</v>
      </c>
      <c r="F48" s="15">
        <v>4</v>
      </c>
      <c r="G48" s="15">
        <v>4</v>
      </c>
      <c r="H48" s="15">
        <v>0</v>
      </c>
      <c r="I48" s="15">
        <v>0</v>
      </c>
      <c r="J48" s="16"/>
    </row>
    <row r="49" spans="1:10" x14ac:dyDescent="0.15">
      <c r="A49" s="13"/>
      <c r="B49" s="14" t="s">
        <v>55</v>
      </c>
      <c r="C49" s="14" t="s">
        <v>17</v>
      </c>
      <c r="D49" s="15">
        <v>3</v>
      </c>
      <c r="E49" s="15">
        <v>2</v>
      </c>
      <c r="F49" s="15">
        <v>39</v>
      </c>
      <c r="G49" s="15">
        <v>31</v>
      </c>
      <c r="H49" s="15">
        <v>0</v>
      </c>
      <c r="I49" s="15">
        <v>0</v>
      </c>
      <c r="J49" s="16"/>
    </row>
    <row r="50" spans="1:10" x14ac:dyDescent="0.15">
      <c r="A50" s="13"/>
      <c r="B50" s="14" t="s">
        <v>76</v>
      </c>
      <c r="C50" s="14"/>
      <c r="D50" s="15">
        <f>SUM(D51,D52,D53,D54,D55)</f>
        <v>15</v>
      </c>
      <c r="E50" s="15">
        <f t="shared" ref="E50:I50" si="12">SUM(E51,E52,E53,E54,E55)</f>
        <v>8</v>
      </c>
      <c r="F50" s="15">
        <f t="shared" si="12"/>
        <v>110</v>
      </c>
      <c r="G50" s="15">
        <f t="shared" si="12"/>
        <v>28</v>
      </c>
      <c r="H50" s="15">
        <f t="shared" si="12"/>
        <v>0</v>
      </c>
      <c r="I50" s="15">
        <f t="shared" si="12"/>
        <v>0</v>
      </c>
      <c r="J50" s="16"/>
    </row>
    <row r="51" spans="1:10" x14ac:dyDescent="0.15">
      <c r="A51" s="13"/>
      <c r="B51" s="14" t="s">
        <v>77</v>
      </c>
      <c r="C51" s="14" t="s">
        <v>112</v>
      </c>
      <c r="D51" s="15">
        <v>1</v>
      </c>
      <c r="E51" s="15">
        <v>1</v>
      </c>
      <c r="F51" s="15">
        <v>5</v>
      </c>
      <c r="G51" s="15">
        <v>5</v>
      </c>
      <c r="H51" s="15">
        <v>0</v>
      </c>
      <c r="I51" s="15">
        <v>0</v>
      </c>
      <c r="J51" s="16"/>
    </row>
    <row r="52" spans="1:10" x14ac:dyDescent="0.15">
      <c r="A52" s="13"/>
      <c r="B52" s="14" t="s">
        <v>78</v>
      </c>
      <c r="C52" s="14" t="s">
        <v>37</v>
      </c>
      <c r="D52" s="15">
        <v>2</v>
      </c>
      <c r="E52" s="15">
        <v>1</v>
      </c>
      <c r="F52" s="15">
        <v>39</v>
      </c>
      <c r="G52" s="15">
        <v>4</v>
      </c>
      <c r="H52" s="15">
        <v>0</v>
      </c>
      <c r="I52" s="15">
        <v>0</v>
      </c>
      <c r="J52" s="16"/>
    </row>
    <row r="53" spans="1:10" x14ac:dyDescent="0.15">
      <c r="A53" s="13"/>
      <c r="B53" s="17" t="s">
        <v>79</v>
      </c>
      <c r="C53" s="14" t="s">
        <v>31</v>
      </c>
      <c r="D53" s="15">
        <v>9</v>
      </c>
      <c r="E53" s="15">
        <v>4</v>
      </c>
      <c r="F53" s="15">
        <v>57</v>
      </c>
      <c r="G53" s="15">
        <v>13</v>
      </c>
      <c r="H53" s="15">
        <v>0</v>
      </c>
      <c r="I53" s="15">
        <v>0</v>
      </c>
      <c r="J53" s="16"/>
    </row>
    <row r="54" spans="1:10" x14ac:dyDescent="0.15">
      <c r="A54" s="13"/>
      <c r="B54" s="14" t="s">
        <v>56</v>
      </c>
      <c r="C54" s="14" t="s">
        <v>17</v>
      </c>
      <c r="D54" s="15">
        <v>1</v>
      </c>
      <c r="E54" s="15">
        <v>1</v>
      </c>
      <c r="F54" s="15">
        <v>2</v>
      </c>
      <c r="G54" s="15">
        <v>2</v>
      </c>
      <c r="H54" s="15">
        <v>0</v>
      </c>
      <c r="I54" s="15">
        <v>0</v>
      </c>
      <c r="J54" s="16"/>
    </row>
    <row r="55" spans="1:10" x14ac:dyDescent="0.15">
      <c r="A55" s="13"/>
      <c r="B55" s="17" t="s">
        <v>80</v>
      </c>
      <c r="C55" s="14"/>
      <c r="D55" s="15">
        <f>SUM(D56:D57)</f>
        <v>2</v>
      </c>
      <c r="E55" s="15">
        <f t="shared" ref="E55:I55" si="13">SUM(E56:E57)</f>
        <v>1</v>
      </c>
      <c r="F55" s="15">
        <f t="shared" si="13"/>
        <v>7</v>
      </c>
      <c r="G55" s="15">
        <f t="shared" si="13"/>
        <v>4</v>
      </c>
      <c r="H55" s="15">
        <f t="shared" si="13"/>
        <v>0</v>
      </c>
      <c r="I55" s="15">
        <f t="shared" si="13"/>
        <v>0</v>
      </c>
      <c r="J55" s="16"/>
    </row>
    <row r="56" spans="1:10" x14ac:dyDescent="0.15">
      <c r="A56" s="13"/>
      <c r="B56" s="18"/>
      <c r="C56" s="14" t="s">
        <v>31</v>
      </c>
      <c r="D56" s="15">
        <v>1</v>
      </c>
      <c r="E56" s="15">
        <v>1</v>
      </c>
      <c r="F56" s="15">
        <v>4</v>
      </c>
      <c r="G56" s="15">
        <v>4</v>
      </c>
      <c r="H56" s="15">
        <v>0</v>
      </c>
      <c r="I56" s="15">
        <v>0</v>
      </c>
      <c r="J56" s="16"/>
    </row>
    <row r="57" spans="1:10" x14ac:dyDescent="0.15">
      <c r="A57" s="13"/>
      <c r="B57" s="19"/>
      <c r="C57" s="14" t="s">
        <v>17</v>
      </c>
      <c r="D57" s="15">
        <v>1</v>
      </c>
      <c r="E57" s="15">
        <v>0</v>
      </c>
      <c r="F57" s="15">
        <v>3</v>
      </c>
      <c r="G57" s="15">
        <v>0</v>
      </c>
      <c r="H57" s="15">
        <v>0</v>
      </c>
      <c r="I57" s="15">
        <v>0</v>
      </c>
      <c r="J57" s="16"/>
    </row>
    <row r="58" spans="1:10" x14ac:dyDescent="0.15">
      <c r="A58" s="13"/>
      <c r="B58" s="14" t="s">
        <v>21</v>
      </c>
      <c r="C58" s="14" t="s">
        <v>17</v>
      </c>
      <c r="D58" s="15">
        <v>3</v>
      </c>
      <c r="E58" s="15">
        <v>1</v>
      </c>
      <c r="F58" s="15">
        <v>20</v>
      </c>
      <c r="G58" s="15">
        <v>9</v>
      </c>
      <c r="H58" s="15">
        <v>0</v>
      </c>
      <c r="I58" s="15">
        <v>0</v>
      </c>
      <c r="J58" s="16"/>
    </row>
    <row r="59" spans="1:10" x14ac:dyDescent="0.15">
      <c r="A59" s="20"/>
      <c r="B59" s="21" t="s">
        <v>19</v>
      </c>
      <c r="C59" s="21" t="s">
        <v>17</v>
      </c>
      <c r="D59" s="22">
        <v>1</v>
      </c>
      <c r="E59" s="22">
        <v>0</v>
      </c>
      <c r="F59" s="22">
        <v>11</v>
      </c>
      <c r="G59" s="22">
        <v>0</v>
      </c>
      <c r="H59" s="22">
        <v>0</v>
      </c>
      <c r="I59" s="22">
        <v>0</v>
      </c>
      <c r="J59" s="8"/>
    </row>
    <row r="60" spans="1:10" x14ac:dyDescent="0.15">
      <c r="A60" s="9" t="s">
        <v>54</v>
      </c>
      <c r="B60" s="23"/>
      <c r="C60" s="24"/>
      <c r="D60" s="25">
        <f>SUM(D61)</f>
        <v>1</v>
      </c>
      <c r="E60" s="25">
        <f t="shared" ref="E60:I60" si="14">SUM(E61)</f>
        <v>0</v>
      </c>
      <c r="F60" s="25">
        <f t="shared" si="14"/>
        <v>13</v>
      </c>
      <c r="G60" s="25">
        <f t="shared" si="14"/>
        <v>0</v>
      </c>
      <c r="H60" s="25">
        <f t="shared" si="14"/>
        <v>0</v>
      </c>
      <c r="I60" s="25">
        <f t="shared" si="14"/>
        <v>0</v>
      </c>
      <c r="J60" s="6"/>
    </row>
    <row r="61" spans="1:10" x14ac:dyDescent="0.15">
      <c r="A61" s="20"/>
      <c r="B61" s="21" t="s">
        <v>27</v>
      </c>
      <c r="C61" s="21" t="s">
        <v>89</v>
      </c>
      <c r="D61" s="22">
        <v>1</v>
      </c>
      <c r="E61" s="22">
        <v>0</v>
      </c>
      <c r="F61" s="22">
        <v>13</v>
      </c>
      <c r="G61" s="22">
        <v>0</v>
      </c>
      <c r="H61" s="22">
        <v>0</v>
      </c>
      <c r="I61" s="22">
        <v>0</v>
      </c>
      <c r="J61" s="8"/>
    </row>
    <row r="62" spans="1:10" x14ac:dyDescent="0.15">
      <c r="A62" s="9" t="s">
        <v>91</v>
      </c>
      <c r="B62" s="23"/>
      <c r="C62" s="24"/>
      <c r="D62" s="25">
        <f>SUM(D63)</f>
        <v>2</v>
      </c>
      <c r="E62" s="25">
        <f t="shared" ref="E62:I62" si="15">SUM(E63)</f>
        <v>1</v>
      </c>
      <c r="F62" s="25">
        <f t="shared" si="15"/>
        <v>32</v>
      </c>
      <c r="G62" s="25">
        <f t="shared" si="15"/>
        <v>25</v>
      </c>
      <c r="H62" s="25">
        <f t="shared" si="15"/>
        <v>0</v>
      </c>
      <c r="I62" s="25">
        <f t="shared" si="15"/>
        <v>0</v>
      </c>
      <c r="J62" s="6"/>
    </row>
    <row r="63" spans="1:10" x14ac:dyDescent="0.15">
      <c r="A63" s="13"/>
      <c r="B63" s="17" t="s">
        <v>6</v>
      </c>
      <c r="C63" s="14"/>
      <c r="D63" s="15">
        <f>SUM(D64:D65)</f>
        <v>2</v>
      </c>
      <c r="E63" s="15">
        <f t="shared" ref="E63:I63" si="16">SUM(E64:E65)</f>
        <v>1</v>
      </c>
      <c r="F63" s="15">
        <f t="shared" si="16"/>
        <v>32</v>
      </c>
      <c r="G63" s="15">
        <f t="shared" si="16"/>
        <v>25</v>
      </c>
      <c r="H63" s="15">
        <f t="shared" si="16"/>
        <v>0</v>
      </c>
      <c r="I63" s="15">
        <f t="shared" si="16"/>
        <v>0</v>
      </c>
      <c r="J63" s="16"/>
    </row>
    <row r="64" spans="1:10" x14ac:dyDescent="0.15">
      <c r="A64" s="13"/>
      <c r="B64" s="18"/>
      <c r="C64" s="14" t="s">
        <v>90</v>
      </c>
      <c r="D64" s="15">
        <v>1</v>
      </c>
      <c r="E64" s="15">
        <v>1</v>
      </c>
      <c r="F64" s="15">
        <v>25</v>
      </c>
      <c r="G64" s="15">
        <v>25</v>
      </c>
      <c r="H64" s="15">
        <v>0</v>
      </c>
      <c r="I64" s="15">
        <v>0</v>
      </c>
      <c r="J64" s="16"/>
    </row>
    <row r="65" spans="1:10" x14ac:dyDescent="0.15">
      <c r="A65" s="20"/>
      <c r="B65" s="26"/>
      <c r="C65" s="21" t="s">
        <v>17</v>
      </c>
      <c r="D65" s="22">
        <v>1</v>
      </c>
      <c r="E65" s="22">
        <v>0</v>
      </c>
      <c r="F65" s="22">
        <v>7</v>
      </c>
      <c r="G65" s="22">
        <v>0</v>
      </c>
      <c r="H65" s="22">
        <v>0</v>
      </c>
      <c r="I65" s="22">
        <v>0</v>
      </c>
      <c r="J65" s="8"/>
    </row>
    <row r="66" spans="1:10" x14ac:dyDescent="0.15">
      <c r="A66" s="9" t="s">
        <v>16</v>
      </c>
      <c r="B66" s="23"/>
      <c r="C66" s="24"/>
      <c r="D66" s="25">
        <f>SUM(D67)</f>
        <v>1</v>
      </c>
      <c r="E66" s="25">
        <f t="shared" ref="E66:I66" si="17">SUM(E67)</f>
        <v>1</v>
      </c>
      <c r="F66" s="25">
        <f t="shared" si="17"/>
        <v>1</v>
      </c>
      <c r="G66" s="25">
        <f t="shared" si="17"/>
        <v>1</v>
      </c>
      <c r="H66" s="25">
        <f t="shared" si="17"/>
        <v>0</v>
      </c>
      <c r="I66" s="25">
        <f t="shared" si="17"/>
        <v>0</v>
      </c>
      <c r="J66" s="6"/>
    </row>
    <row r="67" spans="1:10" x14ac:dyDescent="0.15">
      <c r="A67" s="20"/>
      <c r="B67" s="21" t="s">
        <v>8</v>
      </c>
      <c r="C67" s="21" t="s">
        <v>17</v>
      </c>
      <c r="D67" s="22">
        <v>1</v>
      </c>
      <c r="E67" s="22">
        <v>1</v>
      </c>
      <c r="F67" s="22">
        <v>1</v>
      </c>
      <c r="G67" s="22">
        <v>1</v>
      </c>
      <c r="H67" s="22">
        <v>0</v>
      </c>
      <c r="I67" s="22">
        <v>0</v>
      </c>
      <c r="J67" s="8"/>
    </row>
    <row r="68" spans="1:10" x14ac:dyDescent="0.15">
      <c r="A68" s="3"/>
      <c r="B68" s="3"/>
      <c r="C68" s="3" t="s">
        <v>61</v>
      </c>
      <c r="D68" s="5">
        <f>SUM(D6,D21,D26,D29,D60,D62,D66)</f>
        <v>75</v>
      </c>
      <c r="E68" s="5">
        <f t="shared" ref="E68:I68" si="18">SUM(E6,E21,E26,E29,E60,E62,E66)</f>
        <v>27</v>
      </c>
      <c r="F68" s="5">
        <f t="shared" si="18"/>
        <v>777</v>
      </c>
      <c r="G68" s="5">
        <f t="shared" si="18"/>
        <v>270</v>
      </c>
      <c r="H68" s="5">
        <f t="shared" si="18"/>
        <v>0</v>
      </c>
      <c r="I68" s="5">
        <f t="shared" si="18"/>
        <v>0</v>
      </c>
      <c r="J68" s="3"/>
    </row>
    <row r="69" spans="1:10" x14ac:dyDescent="0.15">
      <c r="A69" s="3" t="s">
        <v>46</v>
      </c>
      <c r="B69" s="3"/>
      <c r="C69" s="3"/>
      <c r="D69" s="5"/>
      <c r="E69" s="5"/>
      <c r="F69" s="5"/>
      <c r="G69" s="5"/>
      <c r="H69" s="5"/>
      <c r="I69" s="5"/>
      <c r="J69" s="3"/>
    </row>
    <row r="70" spans="1:10" x14ac:dyDescent="0.15">
      <c r="A70" s="9" t="s">
        <v>10</v>
      </c>
      <c r="B70" s="23"/>
      <c r="C70" s="24"/>
      <c r="D70" s="25">
        <f>SUM(D71,D72,D73,D74,D75,D84,D87)</f>
        <v>35</v>
      </c>
      <c r="E70" s="25">
        <f t="shared" ref="E70:I70" si="19">SUM(E71,E72,E73,E74,E75,E84,E87)</f>
        <v>10</v>
      </c>
      <c r="F70" s="25">
        <f t="shared" si="19"/>
        <v>281</v>
      </c>
      <c r="G70" s="25">
        <f t="shared" si="19"/>
        <v>101</v>
      </c>
      <c r="H70" s="25">
        <f t="shared" si="19"/>
        <v>0</v>
      </c>
      <c r="I70" s="25">
        <f t="shared" si="19"/>
        <v>0</v>
      </c>
      <c r="J70" s="6"/>
    </row>
    <row r="71" spans="1:10" x14ac:dyDescent="0.15">
      <c r="A71" s="13"/>
      <c r="B71" s="14" t="s">
        <v>33</v>
      </c>
      <c r="C71" s="14" t="s">
        <v>57</v>
      </c>
      <c r="D71" s="15">
        <v>1</v>
      </c>
      <c r="E71" s="15">
        <v>0</v>
      </c>
      <c r="F71" s="15">
        <v>4</v>
      </c>
      <c r="G71" s="15">
        <v>0</v>
      </c>
      <c r="H71" s="15">
        <v>0</v>
      </c>
      <c r="I71" s="15">
        <v>0</v>
      </c>
      <c r="J71" s="16"/>
    </row>
    <row r="72" spans="1:10" x14ac:dyDescent="0.15">
      <c r="A72" s="13"/>
      <c r="B72" s="14" t="s">
        <v>38</v>
      </c>
      <c r="C72" s="14" t="s">
        <v>17</v>
      </c>
      <c r="D72" s="15">
        <v>1</v>
      </c>
      <c r="E72" s="15">
        <v>0</v>
      </c>
      <c r="F72" s="15">
        <v>14</v>
      </c>
      <c r="G72" s="15">
        <v>0</v>
      </c>
      <c r="H72" s="15">
        <v>0</v>
      </c>
      <c r="I72" s="15">
        <v>0</v>
      </c>
      <c r="J72" s="16"/>
    </row>
    <row r="73" spans="1:10" x14ac:dyDescent="0.15">
      <c r="A73" s="13"/>
      <c r="B73" s="14" t="s">
        <v>41</v>
      </c>
      <c r="C73" s="14" t="s">
        <v>17</v>
      </c>
      <c r="D73" s="15">
        <v>1</v>
      </c>
      <c r="E73" s="15">
        <v>1</v>
      </c>
      <c r="F73" s="15">
        <v>25</v>
      </c>
      <c r="G73" s="15">
        <v>25</v>
      </c>
      <c r="H73" s="15">
        <v>0</v>
      </c>
      <c r="I73" s="15">
        <v>0</v>
      </c>
      <c r="J73" s="16"/>
    </row>
    <row r="74" spans="1:10" x14ac:dyDescent="0.15">
      <c r="A74" s="13"/>
      <c r="B74" s="14" t="s">
        <v>32</v>
      </c>
      <c r="C74" s="14" t="s">
        <v>65</v>
      </c>
      <c r="D74" s="15">
        <v>1</v>
      </c>
      <c r="E74" s="15">
        <v>1</v>
      </c>
      <c r="F74" s="15">
        <v>7</v>
      </c>
      <c r="G74" s="15">
        <v>7</v>
      </c>
      <c r="H74" s="15">
        <v>0</v>
      </c>
      <c r="I74" s="15">
        <v>0</v>
      </c>
      <c r="J74" s="16"/>
    </row>
    <row r="75" spans="1:10" x14ac:dyDescent="0.15">
      <c r="A75" s="13"/>
      <c r="B75" s="14" t="s">
        <v>8</v>
      </c>
      <c r="C75" s="14"/>
      <c r="D75" s="15">
        <f>SUM(D76,D77,D78,D79,D83)</f>
        <v>25</v>
      </c>
      <c r="E75" s="15">
        <f t="shared" ref="E75:I75" si="20">SUM(E76,E77,E78,E79,E83)</f>
        <v>5</v>
      </c>
      <c r="F75" s="15">
        <f t="shared" si="20"/>
        <v>214</v>
      </c>
      <c r="G75" s="15">
        <f t="shared" si="20"/>
        <v>61</v>
      </c>
      <c r="H75" s="15">
        <f t="shared" si="20"/>
        <v>0</v>
      </c>
      <c r="I75" s="15">
        <f t="shared" si="20"/>
        <v>0</v>
      </c>
      <c r="J75" s="16"/>
    </row>
    <row r="76" spans="1:10" x14ac:dyDescent="0.15">
      <c r="A76" s="13"/>
      <c r="B76" s="14" t="s">
        <v>66</v>
      </c>
      <c r="C76" s="14" t="s">
        <v>65</v>
      </c>
      <c r="D76" s="15">
        <v>5</v>
      </c>
      <c r="E76" s="15">
        <v>1</v>
      </c>
      <c r="F76" s="15">
        <v>70</v>
      </c>
      <c r="G76" s="15">
        <v>5</v>
      </c>
      <c r="H76" s="15">
        <v>0</v>
      </c>
      <c r="I76" s="15">
        <v>0</v>
      </c>
      <c r="J76" s="16"/>
    </row>
    <row r="77" spans="1:10" x14ac:dyDescent="0.15">
      <c r="A77" s="13"/>
      <c r="B77" s="14" t="s">
        <v>92</v>
      </c>
      <c r="C77" s="14" t="s">
        <v>65</v>
      </c>
      <c r="D77" s="15">
        <v>1</v>
      </c>
      <c r="E77" s="15">
        <v>0</v>
      </c>
      <c r="F77" s="15">
        <v>3</v>
      </c>
      <c r="G77" s="15">
        <v>0</v>
      </c>
      <c r="H77" s="15">
        <v>0</v>
      </c>
      <c r="I77" s="15">
        <v>0</v>
      </c>
      <c r="J77" s="16"/>
    </row>
    <row r="78" spans="1:10" x14ac:dyDescent="0.15">
      <c r="A78" s="13"/>
      <c r="B78" s="14" t="s">
        <v>93</v>
      </c>
      <c r="C78" s="14" t="s">
        <v>67</v>
      </c>
      <c r="D78" s="15">
        <v>2</v>
      </c>
      <c r="E78" s="15">
        <v>0</v>
      </c>
      <c r="F78" s="15">
        <v>13</v>
      </c>
      <c r="G78" s="15">
        <v>0</v>
      </c>
      <c r="H78" s="15">
        <v>0</v>
      </c>
      <c r="I78" s="15">
        <v>0</v>
      </c>
      <c r="J78" s="16"/>
    </row>
    <row r="79" spans="1:10" x14ac:dyDescent="0.15">
      <c r="A79" s="13"/>
      <c r="B79" s="17" t="s">
        <v>55</v>
      </c>
      <c r="C79" s="14"/>
      <c r="D79" s="15">
        <f>SUM(D80:D82)</f>
        <v>16</v>
      </c>
      <c r="E79" s="15">
        <f t="shared" ref="E79:I79" si="21">SUM(E80:E82)</f>
        <v>4</v>
      </c>
      <c r="F79" s="15">
        <f t="shared" si="21"/>
        <v>127</v>
      </c>
      <c r="G79" s="15">
        <f t="shared" si="21"/>
        <v>56</v>
      </c>
      <c r="H79" s="15">
        <f t="shared" si="21"/>
        <v>0</v>
      </c>
      <c r="I79" s="15">
        <f t="shared" si="21"/>
        <v>0</v>
      </c>
      <c r="J79" s="16"/>
    </row>
    <row r="80" spans="1:10" x14ac:dyDescent="0.15">
      <c r="A80" s="13"/>
      <c r="B80" s="18"/>
      <c r="C80" s="14" t="s">
        <v>57</v>
      </c>
      <c r="D80" s="15">
        <v>1</v>
      </c>
      <c r="E80" s="15">
        <v>0</v>
      </c>
      <c r="F80" s="15">
        <v>10</v>
      </c>
      <c r="G80" s="15">
        <v>0</v>
      </c>
      <c r="H80" s="15">
        <v>0</v>
      </c>
      <c r="I80" s="15">
        <v>0</v>
      </c>
      <c r="J80" s="16"/>
    </row>
    <row r="81" spans="1:10" x14ac:dyDescent="0.15">
      <c r="A81" s="13"/>
      <c r="B81" s="18"/>
      <c r="C81" s="14" t="s">
        <v>65</v>
      </c>
      <c r="D81" s="15">
        <v>1</v>
      </c>
      <c r="E81" s="15">
        <v>1</v>
      </c>
      <c r="F81" s="15">
        <v>2</v>
      </c>
      <c r="G81" s="15">
        <v>2</v>
      </c>
      <c r="H81" s="15">
        <v>0</v>
      </c>
      <c r="I81" s="15">
        <v>0</v>
      </c>
      <c r="J81" s="16"/>
    </row>
    <row r="82" spans="1:10" x14ac:dyDescent="0.15">
      <c r="A82" s="13"/>
      <c r="B82" s="19"/>
      <c r="C82" s="14" t="s">
        <v>17</v>
      </c>
      <c r="D82" s="15">
        <v>14</v>
      </c>
      <c r="E82" s="15">
        <v>3</v>
      </c>
      <c r="F82" s="15">
        <v>115</v>
      </c>
      <c r="G82" s="15">
        <v>54</v>
      </c>
      <c r="H82" s="15">
        <v>0</v>
      </c>
      <c r="I82" s="15">
        <v>0</v>
      </c>
      <c r="J82" s="16"/>
    </row>
    <row r="83" spans="1:10" x14ac:dyDescent="0.15">
      <c r="A83" s="13"/>
      <c r="B83" s="14" t="s">
        <v>94</v>
      </c>
      <c r="C83" s="14" t="s">
        <v>17</v>
      </c>
      <c r="D83" s="15">
        <v>1</v>
      </c>
      <c r="E83" s="15">
        <v>0</v>
      </c>
      <c r="F83" s="15">
        <v>1</v>
      </c>
      <c r="G83" s="15">
        <v>0</v>
      </c>
      <c r="H83" s="15">
        <v>0</v>
      </c>
      <c r="I83" s="15">
        <v>0</v>
      </c>
      <c r="J83" s="16"/>
    </row>
    <row r="84" spans="1:10" x14ac:dyDescent="0.15">
      <c r="A84" s="13"/>
      <c r="B84" s="14" t="s">
        <v>15</v>
      </c>
      <c r="C84" s="14"/>
      <c r="D84" s="15">
        <f>SUM(D85,D86)</f>
        <v>3</v>
      </c>
      <c r="E84" s="15">
        <f t="shared" ref="E84:I84" si="22">SUM(E85,E86)</f>
        <v>2</v>
      </c>
      <c r="F84" s="15">
        <f t="shared" si="22"/>
        <v>14</v>
      </c>
      <c r="G84" s="15">
        <f t="shared" si="22"/>
        <v>7</v>
      </c>
      <c r="H84" s="15">
        <f t="shared" si="22"/>
        <v>0</v>
      </c>
      <c r="I84" s="15">
        <f t="shared" si="22"/>
        <v>0</v>
      </c>
      <c r="J84" s="16"/>
    </row>
    <row r="85" spans="1:10" x14ac:dyDescent="0.15">
      <c r="A85" s="13"/>
      <c r="B85" s="14" t="s">
        <v>95</v>
      </c>
      <c r="C85" s="14" t="s">
        <v>44</v>
      </c>
      <c r="D85" s="15">
        <v>1</v>
      </c>
      <c r="E85" s="15">
        <v>1</v>
      </c>
      <c r="F85" s="15">
        <v>6</v>
      </c>
      <c r="G85" s="15">
        <v>6</v>
      </c>
      <c r="H85" s="15">
        <v>0</v>
      </c>
      <c r="I85" s="15">
        <v>0</v>
      </c>
      <c r="J85" s="16"/>
    </row>
    <row r="86" spans="1:10" x14ac:dyDescent="0.15">
      <c r="A86" s="13"/>
      <c r="B86" s="14" t="s">
        <v>60</v>
      </c>
      <c r="C86" s="14" t="s">
        <v>17</v>
      </c>
      <c r="D86" s="15">
        <v>2</v>
      </c>
      <c r="E86" s="15">
        <v>1</v>
      </c>
      <c r="F86" s="15">
        <v>8</v>
      </c>
      <c r="G86" s="15">
        <v>1</v>
      </c>
      <c r="H86" s="15">
        <v>0</v>
      </c>
      <c r="I86" s="15">
        <v>0</v>
      </c>
      <c r="J86" s="16"/>
    </row>
    <row r="87" spans="1:10" x14ac:dyDescent="0.15">
      <c r="A87" s="20"/>
      <c r="B87" s="21" t="s">
        <v>12</v>
      </c>
      <c r="C87" s="21" t="s">
        <v>17</v>
      </c>
      <c r="D87" s="22">
        <v>3</v>
      </c>
      <c r="E87" s="22">
        <v>1</v>
      </c>
      <c r="F87" s="22">
        <v>3</v>
      </c>
      <c r="G87" s="22">
        <v>1</v>
      </c>
      <c r="H87" s="22">
        <v>0</v>
      </c>
      <c r="I87" s="22">
        <v>0</v>
      </c>
      <c r="J87" s="8"/>
    </row>
    <row r="88" spans="1:10" x14ac:dyDescent="0.15">
      <c r="A88" s="9" t="s">
        <v>63</v>
      </c>
      <c r="B88" s="23"/>
      <c r="C88" s="24"/>
      <c r="D88" s="25">
        <f>SUM(D89:D91)</f>
        <v>6</v>
      </c>
      <c r="E88" s="25">
        <f t="shared" ref="E88:I88" si="23">SUM(E89:E91)</f>
        <v>1</v>
      </c>
      <c r="F88" s="25">
        <f t="shared" si="23"/>
        <v>30</v>
      </c>
      <c r="G88" s="25">
        <f t="shared" si="23"/>
        <v>7</v>
      </c>
      <c r="H88" s="25">
        <f t="shared" si="23"/>
        <v>0</v>
      </c>
      <c r="I88" s="25">
        <f t="shared" si="23"/>
        <v>0</v>
      </c>
      <c r="J88" s="6"/>
    </row>
    <row r="89" spans="1:10" x14ac:dyDescent="0.15">
      <c r="A89" s="13"/>
      <c r="B89" s="14" t="s">
        <v>13</v>
      </c>
      <c r="C89" s="14" t="s">
        <v>101</v>
      </c>
      <c r="D89" s="15">
        <v>4</v>
      </c>
      <c r="E89" s="15">
        <v>1</v>
      </c>
      <c r="F89" s="15">
        <v>28</v>
      </c>
      <c r="G89" s="15">
        <v>7</v>
      </c>
      <c r="H89" s="15">
        <v>0</v>
      </c>
      <c r="I89" s="15">
        <v>0</v>
      </c>
      <c r="J89" s="16"/>
    </row>
    <row r="90" spans="1:10" x14ac:dyDescent="0.15">
      <c r="A90" s="13"/>
      <c r="B90" s="14" t="s">
        <v>15</v>
      </c>
      <c r="C90" s="14" t="s">
        <v>100</v>
      </c>
      <c r="D90" s="15">
        <v>1</v>
      </c>
      <c r="E90" s="15">
        <v>0</v>
      </c>
      <c r="F90" s="15">
        <v>1</v>
      </c>
      <c r="G90" s="15">
        <v>0</v>
      </c>
      <c r="H90" s="15">
        <v>0</v>
      </c>
      <c r="I90" s="15">
        <v>0</v>
      </c>
      <c r="J90" s="16"/>
    </row>
    <row r="91" spans="1:10" x14ac:dyDescent="0.15">
      <c r="A91" s="20"/>
      <c r="B91" s="21" t="s">
        <v>8</v>
      </c>
      <c r="C91" s="21" t="s">
        <v>101</v>
      </c>
      <c r="D91" s="22">
        <v>1</v>
      </c>
      <c r="E91" s="22">
        <v>0</v>
      </c>
      <c r="F91" s="22">
        <v>1</v>
      </c>
      <c r="G91" s="22">
        <v>0</v>
      </c>
      <c r="H91" s="22">
        <v>0</v>
      </c>
      <c r="I91" s="22">
        <v>0</v>
      </c>
      <c r="J91" s="8"/>
    </row>
    <row r="92" spans="1:10" x14ac:dyDescent="0.15">
      <c r="A92" s="9" t="s">
        <v>103</v>
      </c>
      <c r="B92" s="23"/>
      <c r="C92" s="24"/>
      <c r="D92" s="25">
        <f t="shared" ref="D92:I92" si="24">SUM(D93)</f>
        <v>1</v>
      </c>
      <c r="E92" s="25">
        <f t="shared" si="24"/>
        <v>1</v>
      </c>
      <c r="F92" s="25">
        <f t="shared" si="24"/>
        <v>2</v>
      </c>
      <c r="G92" s="25">
        <f t="shared" si="24"/>
        <v>2</v>
      </c>
      <c r="H92" s="25">
        <f t="shared" si="24"/>
        <v>0</v>
      </c>
      <c r="I92" s="25">
        <f t="shared" si="24"/>
        <v>0</v>
      </c>
      <c r="J92" s="6"/>
    </row>
    <row r="93" spans="1:10" x14ac:dyDescent="0.15">
      <c r="A93" s="20"/>
      <c r="B93" s="21" t="s">
        <v>8</v>
      </c>
      <c r="C93" s="21" t="s">
        <v>17</v>
      </c>
      <c r="D93" s="22">
        <v>1</v>
      </c>
      <c r="E93" s="22">
        <v>1</v>
      </c>
      <c r="F93" s="22">
        <v>2</v>
      </c>
      <c r="G93" s="22">
        <v>2</v>
      </c>
      <c r="H93" s="22">
        <v>0</v>
      </c>
      <c r="I93" s="22">
        <v>0</v>
      </c>
      <c r="J93" s="8"/>
    </row>
    <row r="94" spans="1:10" x14ac:dyDescent="0.15">
      <c r="A94" s="9" t="s">
        <v>104</v>
      </c>
      <c r="B94" s="23"/>
      <c r="C94" s="24"/>
      <c r="D94" s="25">
        <f>SUM(D95)</f>
        <v>7</v>
      </c>
      <c r="E94" s="25">
        <f t="shared" ref="E94:I94" si="25">SUM(E95)</f>
        <v>0</v>
      </c>
      <c r="F94" s="25">
        <f t="shared" si="25"/>
        <v>40</v>
      </c>
      <c r="G94" s="25">
        <f t="shared" si="25"/>
        <v>0</v>
      </c>
      <c r="H94" s="25">
        <f t="shared" si="25"/>
        <v>0</v>
      </c>
      <c r="I94" s="25">
        <f t="shared" si="25"/>
        <v>0</v>
      </c>
      <c r="J94" s="6"/>
    </row>
    <row r="95" spans="1:10" x14ac:dyDescent="0.15">
      <c r="A95" s="13"/>
      <c r="B95" s="14" t="s">
        <v>8</v>
      </c>
      <c r="C95" s="14"/>
      <c r="D95" s="15">
        <f>SUM(D96,D97)</f>
        <v>7</v>
      </c>
      <c r="E95" s="15">
        <f t="shared" ref="E95:I95" si="26">SUM(E96,E97)</f>
        <v>0</v>
      </c>
      <c r="F95" s="15">
        <f t="shared" si="26"/>
        <v>40</v>
      </c>
      <c r="G95" s="15">
        <f t="shared" si="26"/>
        <v>0</v>
      </c>
      <c r="H95" s="15">
        <f t="shared" si="26"/>
        <v>0</v>
      </c>
      <c r="I95" s="15">
        <f t="shared" si="26"/>
        <v>0</v>
      </c>
      <c r="J95" s="16"/>
    </row>
    <row r="96" spans="1:10" x14ac:dyDescent="0.15">
      <c r="A96" s="13"/>
      <c r="B96" s="14" t="s">
        <v>105</v>
      </c>
      <c r="C96" s="14" t="s">
        <v>43</v>
      </c>
      <c r="D96" s="15">
        <v>1</v>
      </c>
      <c r="E96" s="15">
        <v>0</v>
      </c>
      <c r="F96" s="15">
        <v>4</v>
      </c>
      <c r="G96" s="15">
        <v>0</v>
      </c>
      <c r="H96" s="15">
        <v>0</v>
      </c>
      <c r="I96" s="15">
        <v>0</v>
      </c>
      <c r="J96" s="16"/>
    </row>
    <row r="97" spans="1:10" x14ac:dyDescent="0.15">
      <c r="A97" s="13"/>
      <c r="B97" s="17" t="s">
        <v>55</v>
      </c>
      <c r="C97" s="14"/>
      <c r="D97" s="15">
        <f>SUM(D98:D99)</f>
        <v>6</v>
      </c>
      <c r="E97" s="15">
        <f t="shared" ref="E97:I97" si="27">SUM(E98:E99)</f>
        <v>0</v>
      </c>
      <c r="F97" s="15">
        <f t="shared" si="27"/>
        <v>36</v>
      </c>
      <c r="G97" s="15">
        <f t="shared" si="27"/>
        <v>0</v>
      </c>
      <c r="H97" s="15">
        <f t="shared" si="27"/>
        <v>0</v>
      </c>
      <c r="I97" s="15">
        <f t="shared" si="27"/>
        <v>0</v>
      </c>
      <c r="J97" s="16"/>
    </row>
    <row r="98" spans="1:10" x14ac:dyDescent="0.15">
      <c r="A98" s="13"/>
      <c r="B98" s="18"/>
      <c r="C98" s="14" t="s">
        <v>43</v>
      </c>
      <c r="D98" s="15">
        <v>2</v>
      </c>
      <c r="E98" s="15">
        <v>0</v>
      </c>
      <c r="F98" s="15">
        <v>26</v>
      </c>
      <c r="G98" s="15">
        <v>0</v>
      </c>
      <c r="H98" s="15">
        <v>0</v>
      </c>
      <c r="I98" s="15">
        <v>0</v>
      </c>
      <c r="J98" s="16"/>
    </row>
    <row r="99" spans="1:10" x14ac:dyDescent="0.15">
      <c r="A99" s="20"/>
      <c r="B99" s="26"/>
      <c r="C99" s="21" t="s">
        <v>17</v>
      </c>
      <c r="D99" s="22">
        <v>4</v>
      </c>
      <c r="E99" s="22">
        <v>0</v>
      </c>
      <c r="F99" s="22">
        <v>10</v>
      </c>
      <c r="G99" s="22">
        <v>0</v>
      </c>
      <c r="H99" s="22">
        <v>0</v>
      </c>
      <c r="I99" s="22">
        <v>0</v>
      </c>
      <c r="J99" s="8"/>
    </row>
    <row r="100" spans="1:10" x14ac:dyDescent="0.15">
      <c r="A100" s="9" t="s">
        <v>106</v>
      </c>
      <c r="B100" s="23"/>
      <c r="C100" s="24"/>
      <c r="D100" s="25">
        <f>SUM(D101:D102)</f>
        <v>2</v>
      </c>
      <c r="E100" s="25">
        <f t="shared" ref="E100:I100" si="28">SUM(E101:E102)</f>
        <v>1</v>
      </c>
      <c r="F100" s="25">
        <f t="shared" si="28"/>
        <v>12</v>
      </c>
      <c r="G100" s="25">
        <f t="shared" si="28"/>
        <v>6</v>
      </c>
      <c r="H100" s="25">
        <f t="shared" si="28"/>
        <v>0</v>
      </c>
      <c r="I100" s="25">
        <f t="shared" si="28"/>
        <v>0</v>
      </c>
      <c r="J100" s="6"/>
    </row>
    <row r="101" spans="1:10" x14ac:dyDescent="0.15">
      <c r="A101" s="13"/>
      <c r="B101" s="14" t="s">
        <v>34</v>
      </c>
      <c r="C101" s="14" t="s">
        <v>20</v>
      </c>
      <c r="D101" s="15">
        <v>1</v>
      </c>
      <c r="E101" s="15">
        <v>0</v>
      </c>
      <c r="F101" s="15">
        <v>6</v>
      </c>
      <c r="G101" s="15">
        <v>0</v>
      </c>
      <c r="H101" s="15">
        <v>0</v>
      </c>
      <c r="I101" s="15">
        <v>0</v>
      </c>
      <c r="J101" s="16"/>
    </row>
    <row r="102" spans="1:10" x14ac:dyDescent="0.15">
      <c r="A102" s="20"/>
      <c r="B102" s="21" t="s">
        <v>8</v>
      </c>
      <c r="C102" s="21" t="s">
        <v>17</v>
      </c>
      <c r="D102" s="22">
        <v>1</v>
      </c>
      <c r="E102" s="22">
        <v>1</v>
      </c>
      <c r="F102" s="22">
        <v>6</v>
      </c>
      <c r="G102" s="22">
        <v>6</v>
      </c>
      <c r="H102" s="22">
        <v>0</v>
      </c>
      <c r="I102" s="22">
        <v>0</v>
      </c>
      <c r="J102" s="8"/>
    </row>
    <row r="103" spans="1:10" x14ac:dyDescent="0.15">
      <c r="A103" s="9" t="s">
        <v>107</v>
      </c>
      <c r="B103" s="23"/>
      <c r="C103" s="24"/>
      <c r="D103" s="25">
        <f>SUM(D104)</f>
        <v>1</v>
      </c>
      <c r="E103" s="25">
        <f t="shared" ref="E103:I103" si="29">SUM(E104)</f>
        <v>0</v>
      </c>
      <c r="F103" s="25">
        <f t="shared" si="29"/>
        <v>5</v>
      </c>
      <c r="G103" s="25">
        <f t="shared" si="29"/>
        <v>0</v>
      </c>
      <c r="H103" s="25">
        <f t="shared" si="29"/>
        <v>0</v>
      </c>
      <c r="I103" s="25">
        <f t="shared" si="29"/>
        <v>0</v>
      </c>
      <c r="J103" s="6"/>
    </row>
    <row r="104" spans="1:10" x14ac:dyDescent="0.15">
      <c r="A104" s="20"/>
      <c r="B104" s="21" t="s">
        <v>12</v>
      </c>
      <c r="C104" s="21" t="s">
        <v>17</v>
      </c>
      <c r="D104" s="22">
        <v>1</v>
      </c>
      <c r="E104" s="22">
        <v>0</v>
      </c>
      <c r="F104" s="22">
        <v>5</v>
      </c>
      <c r="G104" s="22">
        <v>0</v>
      </c>
      <c r="H104" s="22">
        <v>0</v>
      </c>
      <c r="I104" s="22">
        <v>0</v>
      </c>
      <c r="J104" s="8"/>
    </row>
    <row r="105" spans="1:10" x14ac:dyDescent="0.15">
      <c r="A105" s="9" t="s">
        <v>81</v>
      </c>
      <c r="B105" s="23"/>
      <c r="C105" s="24"/>
      <c r="D105" s="25">
        <f>SUM(D106)</f>
        <v>1</v>
      </c>
      <c r="E105" s="25">
        <f t="shared" ref="E105:I105" si="30">SUM(E106)</f>
        <v>1</v>
      </c>
      <c r="F105" s="25">
        <f t="shared" si="30"/>
        <v>6</v>
      </c>
      <c r="G105" s="25">
        <f t="shared" si="30"/>
        <v>6</v>
      </c>
      <c r="H105" s="25">
        <f t="shared" si="30"/>
        <v>0</v>
      </c>
      <c r="I105" s="25">
        <f t="shared" si="30"/>
        <v>0</v>
      </c>
      <c r="J105" s="6"/>
    </row>
    <row r="106" spans="1:10" x14ac:dyDescent="0.15">
      <c r="A106" s="20"/>
      <c r="B106" s="21" t="s">
        <v>55</v>
      </c>
      <c r="C106" s="21" t="s">
        <v>115</v>
      </c>
      <c r="D106" s="22">
        <v>1</v>
      </c>
      <c r="E106" s="22">
        <v>1</v>
      </c>
      <c r="F106" s="22">
        <v>6</v>
      </c>
      <c r="G106" s="22">
        <v>6</v>
      </c>
      <c r="H106" s="22">
        <v>0</v>
      </c>
      <c r="I106" s="22">
        <v>0</v>
      </c>
      <c r="J106" s="8"/>
    </row>
    <row r="107" spans="1:10" x14ac:dyDescent="0.15">
      <c r="A107" s="9" t="s">
        <v>58</v>
      </c>
      <c r="B107" s="23"/>
      <c r="C107" s="24"/>
      <c r="D107" s="25">
        <f>SUM(D108,D109,D110,D111,D112,D113,D118,D123,D131,D132)</f>
        <v>45</v>
      </c>
      <c r="E107" s="25">
        <f t="shared" ref="E107:I107" si="31">SUM(E108,E109,E110,E111,E112,E113,E118,E123,E131,E132)</f>
        <v>18</v>
      </c>
      <c r="F107" s="25">
        <f t="shared" si="31"/>
        <v>370</v>
      </c>
      <c r="G107" s="25">
        <f t="shared" si="31"/>
        <v>121</v>
      </c>
      <c r="H107" s="25">
        <f t="shared" si="31"/>
        <v>0</v>
      </c>
      <c r="I107" s="25">
        <f t="shared" si="31"/>
        <v>0</v>
      </c>
      <c r="J107" s="6"/>
    </row>
    <row r="108" spans="1:10" x14ac:dyDescent="0.15">
      <c r="A108" s="13"/>
      <c r="B108" s="14" t="s">
        <v>23</v>
      </c>
      <c r="C108" s="14" t="s">
        <v>17</v>
      </c>
      <c r="D108" s="15">
        <v>3</v>
      </c>
      <c r="E108" s="15">
        <v>3</v>
      </c>
      <c r="F108" s="15">
        <v>22</v>
      </c>
      <c r="G108" s="15">
        <v>22</v>
      </c>
      <c r="H108" s="15">
        <v>0</v>
      </c>
      <c r="I108" s="15">
        <v>0</v>
      </c>
      <c r="J108" s="16"/>
    </row>
    <row r="109" spans="1:10" x14ac:dyDescent="0.15">
      <c r="A109" s="13"/>
      <c r="B109" s="14" t="s">
        <v>36</v>
      </c>
      <c r="C109" s="14" t="s">
        <v>17</v>
      </c>
      <c r="D109" s="15">
        <v>1</v>
      </c>
      <c r="E109" s="15">
        <v>0</v>
      </c>
      <c r="F109" s="15">
        <v>5</v>
      </c>
      <c r="G109" s="15">
        <v>0</v>
      </c>
      <c r="H109" s="15">
        <v>0</v>
      </c>
      <c r="I109" s="15">
        <v>0</v>
      </c>
      <c r="J109" s="16"/>
    </row>
    <row r="110" spans="1:10" x14ac:dyDescent="0.15">
      <c r="A110" s="13"/>
      <c r="B110" s="14" t="s">
        <v>22</v>
      </c>
      <c r="C110" s="14" t="s">
        <v>17</v>
      </c>
      <c r="D110" s="15">
        <v>1</v>
      </c>
      <c r="E110" s="15">
        <v>1</v>
      </c>
      <c r="F110" s="15">
        <v>5</v>
      </c>
      <c r="G110" s="15">
        <v>5</v>
      </c>
      <c r="H110" s="15">
        <v>0</v>
      </c>
      <c r="I110" s="15">
        <v>0</v>
      </c>
      <c r="J110" s="16"/>
    </row>
    <row r="111" spans="1:10" x14ac:dyDescent="0.15">
      <c r="A111" s="13"/>
      <c r="B111" s="14" t="s">
        <v>35</v>
      </c>
      <c r="C111" s="14" t="s">
        <v>17</v>
      </c>
      <c r="D111" s="15">
        <v>2</v>
      </c>
      <c r="E111" s="15">
        <v>0</v>
      </c>
      <c r="F111" s="15">
        <v>48</v>
      </c>
      <c r="G111" s="15">
        <v>0</v>
      </c>
      <c r="H111" s="15">
        <v>0</v>
      </c>
      <c r="I111" s="15">
        <v>0</v>
      </c>
      <c r="J111" s="16"/>
    </row>
    <row r="112" spans="1:10" x14ac:dyDescent="0.15">
      <c r="A112" s="13"/>
      <c r="B112" s="14" t="s">
        <v>30</v>
      </c>
      <c r="C112" s="14" t="s">
        <v>17</v>
      </c>
      <c r="D112" s="15">
        <v>1</v>
      </c>
      <c r="E112" s="15">
        <v>1</v>
      </c>
      <c r="F112" s="15">
        <v>18</v>
      </c>
      <c r="G112" s="15">
        <v>18</v>
      </c>
      <c r="H112" s="15">
        <v>0</v>
      </c>
      <c r="I112" s="15">
        <v>0</v>
      </c>
      <c r="J112" s="16"/>
    </row>
    <row r="113" spans="1:10" x14ac:dyDescent="0.15">
      <c r="A113" s="13"/>
      <c r="B113" s="14" t="s">
        <v>96</v>
      </c>
      <c r="C113" s="14"/>
      <c r="D113" s="15">
        <f>SUM(D114:D117)</f>
        <v>5</v>
      </c>
      <c r="E113" s="15">
        <f t="shared" ref="E113:I113" si="32">SUM(E114:E117)</f>
        <v>3</v>
      </c>
      <c r="F113" s="15">
        <f t="shared" si="32"/>
        <v>116</v>
      </c>
      <c r="G113" s="15">
        <f t="shared" si="32"/>
        <v>37</v>
      </c>
      <c r="H113" s="15">
        <f t="shared" si="32"/>
        <v>0</v>
      </c>
      <c r="I113" s="15">
        <f t="shared" si="32"/>
        <v>0</v>
      </c>
      <c r="J113" s="16"/>
    </row>
    <row r="114" spans="1:10" x14ac:dyDescent="0.15">
      <c r="A114" s="13"/>
      <c r="B114" s="14" t="s">
        <v>87</v>
      </c>
      <c r="C114" s="14" t="s">
        <v>40</v>
      </c>
      <c r="D114" s="15">
        <v>2</v>
      </c>
      <c r="E114" s="15">
        <v>1</v>
      </c>
      <c r="F114" s="15">
        <v>85</v>
      </c>
      <c r="G114" s="15">
        <v>10</v>
      </c>
      <c r="H114" s="15">
        <v>0</v>
      </c>
      <c r="I114" s="15">
        <v>0</v>
      </c>
      <c r="J114" s="16"/>
    </row>
    <row r="115" spans="1:10" x14ac:dyDescent="0.15">
      <c r="A115" s="13"/>
      <c r="B115" s="14" t="s">
        <v>97</v>
      </c>
      <c r="C115" s="14" t="s">
        <v>113</v>
      </c>
      <c r="D115" s="15">
        <v>1</v>
      </c>
      <c r="E115" s="15">
        <v>0</v>
      </c>
      <c r="F115" s="15">
        <v>4</v>
      </c>
      <c r="G115" s="15">
        <v>0</v>
      </c>
      <c r="H115" s="15">
        <v>0</v>
      </c>
      <c r="I115" s="15">
        <v>0</v>
      </c>
      <c r="J115" s="16"/>
    </row>
    <row r="116" spans="1:10" x14ac:dyDescent="0.15">
      <c r="A116" s="13"/>
      <c r="B116" s="14" t="s">
        <v>98</v>
      </c>
      <c r="C116" s="14" t="s">
        <v>17</v>
      </c>
      <c r="D116" s="15">
        <v>1</v>
      </c>
      <c r="E116" s="15">
        <v>1</v>
      </c>
      <c r="F116" s="15">
        <v>23</v>
      </c>
      <c r="G116" s="15">
        <v>23</v>
      </c>
      <c r="H116" s="15">
        <v>0</v>
      </c>
      <c r="I116" s="15">
        <v>0</v>
      </c>
      <c r="J116" s="16"/>
    </row>
    <row r="117" spans="1:10" ht="15" customHeight="1" x14ac:dyDescent="0.15">
      <c r="A117" s="13"/>
      <c r="B117" s="14" t="s">
        <v>102</v>
      </c>
      <c r="C117" s="14" t="s">
        <v>31</v>
      </c>
      <c r="D117" s="15">
        <v>1</v>
      </c>
      <c r="E117" s="15">
        <v>1</v>
      </c>
      <c r="F117" s="15">
        <v>4</v>
      </c>
      <c r="G117" s="15">
        <v>4</v>
      </c>
      <c r="H117" s="15">
        <v>0</v>
      </c>
      <c r="I117" s="15">
        <v>0</v>
      </c>
      <c r="J117" s="16"/>
    </row>
    <row r="118" spans="1:10" x14ac:dyDescent="0.15">
      <c r="A118" s="13"/>
      <c r="B118" s="14" t="s">
        <v>8</v>
      </c>
      <c r="C118" s="14"/>
      <c r="D118" s="15">
        <f>SUM(D119:D122)</f>
        <v>6</v>
      </c>
      <c r="E118" s="15">
        <f t="shared" ref="E118:I118" si="33">SUM(E119:E122)</f>
        <v>1</v>
      </c>
      <c r="F118" s="15">
        <f t="shared" si="33"/>
        <v>32</v>
      </c>
      <c r="G118" s="15">
        <f t="shared" si="33"/>
        <v>4</v>
      </c>
      <c r="H118" s="15">
        <f t="shared" si="33"/>
        <v>0</v>
      </c>
      <c r="I118" s="15">
        <f t="shared" si="33"/>
        <v>0</v>
      </c>
      <c r="J118" s="16"/>
    </row>
    <row r="119" spans="1:10" x14ac:dyDescent="0.15">
      <c r="A119" s="13"/>
      <c r="B119" s="14" t="s">
        <v>119</v>
      </c>
      <c r="C119" s="14" t="s">
        <v>17</v>
      </c>
      <c r="D119" s="15">
        <v>1</v>
      </c>
      <c r="E119" s="15">
        <v>0</v>
      </c>
      <c r="F119" s="15">
        <v>12</v>
      </c>
      <c r="G119" s="15">
        <v>0</v>
      </c>
      <c r="H119" s="15">
        <v>0</v>
      </c>
      <c r="I119" s="15">
        <v>0</v>
      </c>
      <c r="J119" s="16"/>
    </row>
    <row r="120" spans="1:10" x14ac:dyDescent="0.15">
      <c r="A120" s="13"/>
      <c r="B120" s="14" t="s">
        <v>99</v>
      </c>
      <c r="C120" s="14" t="s">
        <v>114</v>
      </c>
      <c r="D120" s="15">
        <v>1</v>
      </c>
      <c r="E120" s="15">
        <v>0</v>
      </c>
      <c r="F120" s="15">
        <v>2</v>
      </c>
      <c r="G120" s="15">
        <v>0</v>
      </c>
      <c r="H120" s="15">
        <v>0</v>
      </c>
      <c r="I120" s="15">
        <v>0</v>
      </c>
      <c r="J120" s="16"/>
    </row>
    <row r="121" spans="1:10" x14ac:dyDescent="0.15">
      <c r="A121" s="13"/>
      <c r="B121" s="14" t="s">
        <v>118</v>
      </c>
      <c r="C121" s="14" t="s">
        <v>113</v>
      </c>
      <c r="D121" s="15">
        <v>1</v>
      </c>
      <c r="E121" s="15">
        <v>1</v>
      </c>
      <c r="F121" s="15">
        <v>4</v>
      </c>
      <c r="G121" s="15">
        <v>4</v>
      </c>
      <c r="H121" s="15">
        <v>0</v>
      </c>
      <c r="I121" s="15">
        <v>0</v>
      </c>
      <c r="J121" s="16"/>
    </row>
    <row r="122" spans="1:10" x14ac:dyDescent="0.15">
      <c r="A122" s="13"/>
      <c r="B122" s="14" t="s">
        <v>55</v>
      </c>
      <c r="C122" s="14" t="s">
        <v>17</v>
      </c>
      <c r="D122" s="15">
        <v>3</v>
      </c>
      <c r="E122" s="15">
        <v>0</v>
      </c>
      <c r="F122" s="15">
        <v>14</v>
      </c>
      <c r="G122" s="15">
        <v>0</v>
      </c>
      <c r="H122" s="15">
        <v>0</v>
      </c>
      <c r="I122" s="15">
        <v>0</v>
      </c>
      <c r="J122" s="16"/>
    </row>
    <row r="123" spans="1:10" x14ac:dyDescent="0.15">
      <c r="A123" s="13"/>
      <c r="B123" s="14" t="s">
        <v>15</v>
      </c>
      <c r="C123" s="14"/>
      <c r="D123" s="15">
        <f>SUM(D124,D127,D128)</f>
        <v>17</v>
      </c>
      <c r="E123" s="15">
        <f t="shared" ref="E123:I123" si="34">SUM(E124,E127,E128)</f>
        <v>5</v>
      </c>
      <c r="F123" s="15">
        <f>SUM(F124,F127,F128)</f>
        <v>98</v>
      </c>
      <c r="G123" s="15">
        <f t="shared" si="34"/>
        <v>21</v>
      </c>
      <c r="H123" s="15">
        <f t="shared" si="34"/>
        <v>0</v>
      </c>
      <c r="I123" s="15">
        <f t="shared" si="34"/>
        <v>0</v>
      </c>
      <c r="J123" s="16"/>
    </row>
    <row r="124" spans="1:10" x14ac:dyDescent="0.15">
      <c r="A124" s="13"/>
      <c r="B124" s="17" t="s">
        <v>79</v>
      </c>
      <c r="C124" s="14"/>
      <c r="D124" s="15">
        <f>SUM(D125:D126)</f>
        <v>12</v>
      </c>
      <c r="E124" s="15">
        <f t="shared" ref="E124:I124" si="35">SUM(E125:E126)</f>
        <v>3</v>
      </c>
      <c r="F124" s="15">
        <f>SUM(F125:F126)</f>
        <v>79</v>
      </c>
      <c r="G124" s="15">
        <f t="shared" si="35"/>
        <v>13</v>
      </c>
      <c r="H124" s="15">
        <f t="shared" si="35"/>
        <v>0</v>
      </c>
      <c r="I124" s="15">
        <f t="shared" si="35"/>
        <v>0</v>
      </c>
      <c r="J124" s="16"/>
    </row>
    <row r="125" spans="1:10" x14ac:dyDescent="0.15">
      <c r="A125" s="13"/>
      <c r="B125" s="18"/>
      <c r="C125" s="14" t="s">
        <v>37</v>
      </c>
      <c r="D125" s="15">
        <v>5</v>
      </c>
      <c r="E125" s="15">
        <v>2</v>
      </c>
      <c r="F125" s="15">
        <v>27</v>
      </c>
      <c r="G125" s="15">
        <v>8</v>
      </c>
      <c r="H125" s="15">
        <v>0</v>
      </c>
      <c r="I125" s="15">
        <v>0</v>
      </c>
      <c r="J125" s="16"/>
    </row>
    <row r="126" spans="1:10" x14ac:dyDescent="0.15">
      <c r="A126" s="13"/>
      <c r="B126" s="19"/>
      <c r="C126" s="14" t="s">
        <v>31</v>
      </c>
      <c r="D126" s="15">
        <v>7</v>
      </c>
      <c r="E126" s="15">
        <v>1</v>
      </c>
      <c r="F126" s="15">
        <v>52</v>
      </c>
      <c r="G126" s="15">
        <v>5</v>
      </c>
      <c r="H126" s="15">
        <v>0</v>
      </c>
      <c r="I126" s="15">
        <v>0</v>
      </c>
      <c r="J126" s="16"/>
    </row>
    <row r="127" spans="1:10" x14ac:dyDescent="0.15">
      <c r="A127" s="13"/>
      <c r="B127" s="14" t="s">
        <v>120</v>
      </c>
      <c r="C127" s="14" t="s">
        <v>42</v>
      </c>
      <c r="D127" s="15">
        <v>1</v>
      </c>
      <c r="E127" s="15">
        <v>1</v>
      </c>
      <c r="F127" s="15">
        <v>5</v>
      </c>
      <c r="G127" s="15">
        <v>5</v>
      </c>
      <c r="H127" s="15">
        <v>0</v>
      </c>
      <c r="I127" s="15">
        <v>0</v>
      </c>
      <c r="J127" s="16"/>
    </row>
    <row r="128" spans="1:10" x14ac:dyDescent="0.15">
      <c r="A128" s="13"/>
      <c r="B128" s="17" t="s">
        <v>60</v>
      </c>
      <c r="C128" s="14"/>
      <c r="D128" s="15">
        <f>SUM(D129:D130)</f>
        <v>4</v>
      </c>
      <c r="E128" s="15">
        <f t="shared" ref="E128:I128" si="36">SUM(E129:E130)</f>
        <v>1</v>
      </c>
      <c r="F128" s="15">
        <f t="shared" si="36"/>
        <v>14</v>
      </c>
      <c r="G128" s="15">
        <f t="shared" si="36"/>
        <v>3</v>
      </c>
      <c r="H128" s="15">
        <f t="shared" si="36"/>
        <v>0</v>
      </c>
      <c r="I128" s="15">
        <f t="shared" si="36"/>
        <v>0</v>
      </c>
      <c r="J128" s="16"/>
    </row>
    <row r="129" spans="1:10" x14ac:dyDescent="0.15">
      <c r="A129" s="13"/>
      <c r="B129" s="18"/>
      <c r="C129" s="14" t="s">
        <v>39</v>
      </c>
      <c r="D129" s="15">
        <v>1</v>
      </c>
      <c r="E129" s="15">
        <v>1</v>
      </c>
      <c r="F129" s="15">
        <v>3</v>
      </c>
      <c r="G129" s="15">
        <v>3</v>
      </c>
      <c r="H129" s="15">
        <v>0</v>
      </c>
      <c r="I129" s="15">
        <v>0</v>
      </c>
      <c r="J129" s="16"/>
    </row>
    <row r="130" spans="1:10" x14ac:dyDescent="0.15">
      <c r="A130" s="13"/>
      <c r="B130" s="19"/>
      <c r="C130" s="14" t="s">
        <v>17</v>
      </c>
      <c r="D130" s="15">
        <v>3</v>
      </c>
      <c r="E130" s="15">
        <v>0</v>
      </c>
      <c r="F130" s="15">
        <v>11</v>
      </c>
      <c r="G130" s="15">
        <v>0</v>
      </c>
      <c r="H130" s="15">
        <v>0</v>
      </c>
      <c r="I130" s="15">
        <v>0</v>
      </c>
      <c r="J130" s="16"/>
    </row>
    <row r="131" spans="1:10" x14ac:dyDescent="0.15">
      <c r="A131" s="13"/>
      <c r="B131" s="14" t="s">
        <v>26</v>
      </c>
      <c r="C131" s="14" t="s">
        <v>17</v>
      </c>
      <c r="D131" s="15">
        <v>5</v>
      </c>
      <c r="E131" s="15">
        <v>4</v>
      </c>
      <c r="F131" s="15">
        <v>16</v>
      </c>
      <c r="G131" s="15">
        <v>14</v>
      </c>
      <c r="H131" s="15">
        <v>0</v>
      </c>
      <c r="I131" s="15">
        <v>0</v>
      </c>
      <c r="J131" s="16"/>
    </row>
    <row r="132" spans="1:10" x14ac:dyDescent="0.15">
      <c r="A132" s="20"/>
      <c r="B132" s="21" t="s">
        <v>12</v>
      </c>
      <c r="C132" s="21" t="s">
        <v>17</v>
      </c>
      <c r="D132" s="22">
        <v>4</v>
      </c>
      <c r="E132" s="22">
        <v>0</v>
      </c>
      <c r="F132" s="22">
        <v>10</v>
      </c>
      <c r="G132" s="22">
        <v>0</v>
      </c>
      <c r="H132" s="22">
        <v>0</v>
      </c>
      <c r="I132" s="22">
        <v>0</v>
      </c>
      <c r="J132" s="8"/>
    </row>
    <row r="133" spans="1:10" x14ac:dyDescent="0.15">
      <c r="A133" s="9" t="s">
        <v>54</v>
      </c>
      <c r="B133" s="23"/>
      <c r="C133" s="24"/>
      <c r="D133" s="25">
        <f>SUM(D134)</f>
        <v>1</v>
      </c>
      <c r="E133" s="25">
        <f t="shared" ref="E133:I133" si="37">SUM(E134)</f>
        <v>0</v>
      </c>
      <c r="F133" s="25">
        <f t="shared" si="37"/>
        <v>7</v>
      </c>
      <c r="G133" s="25">
        <f t="shared" si="37"/>
        <v>0</v>
      </c>
      <c r="H133" s="25">
        <f t="shared" si="37"/>
        <v>0</v>
      </c>
      <c r="I133" s="25">
        <f t="shared" si="37"/>
        <v>0</v>
      </c>
      <c r="J133" s="6"/>
    </row>
    <row r="134" spans="1:10" x14ac:dyDescent="0.15">
      <c r="A134" s="20"/>
      <c r="B134" s="21" t="s">
        <v>35</v>
      </c>
      <c r="C134" s="21" t="s">
        <v>117</v>
      </c>
      <c r="D134" s="22">
        <v>1</v>
      </c>
      <c r="E134" s="22">
        <v>0</v>
      </c>
      <c r="F134" s="22">
        <v>7</v>
      </c>
      <c r="G134" s="22">
        <v>0</v>
      </c>
      <c r="H134" s="22">
        <v>0</v>
      </c>
      <c r="I134" s="22">
        <v>0</v>
      </c>
      <c r="J134" s="8"/>
    </row>
    <row r="135" spans="1:10" x14ac:dyDescent="0.15">
      <c r="A135" s="9" t="s">
        <v>64</v>
      </c>
      <c r="B135" s="23"/>
      <c r="C135" s="24"/>
      <c r="D135" s="25">
        <f>SUM(D136)</f>
        <v>1</v>
      </c>
      <c r="E135" s="25">
        <f t="shared" ref="E135:I135" si="38">SUM(E136)</f>
        <v>0</v>
      </c>
      <c r="F135" s="25">
        <f t="shared" si="38"/>
        <v>7</v>
      </c>
      <c r="G135" s="25">
        <f t="shared" si="38"/>
        <v>0</v>
      </c>
      <c r="H135" s="25">
        <f t="shared" si="38"/>
        <v>0</v>
      </c>
      <c r="I135" s="25">
        <f t="shared" si="38"/>
        <v>0</v>
      </c>
      <c r="J135" s="6"/>
    </row>
    <row r="136" spans="1:10" x14ac:dyDescent="0.15">
      <c r="A136" s="20"/>
      <c r="B136" s="21" t="s">
        <v>30</v>
      </c>
      <c r="C136" s="21" t="s">
        <v>9</v>
      </c>
      <c r="D136" s="22">
        <v>1</v>
      </c>
      <c r="E136" s="22">
        <v>0</v>
      </c>
      <c r="F136" s="22">
        <v>7</v>
      </c>
      <c r="G136" s="22">
        <v>0</v>
      </c>
      <c r="H136" s="22">
        <v>0</v>
      </c>
      <c r="I136" s="22">
        <v>0</v>
      </c>
      <c r="J136" s="8"/>
    </row>
    <row r="137" spans="1:10" x14ac:dyDescent="0.15">
      <c r="A137" s="9" t="s">
        <v>121</v>
      </c>
      <c r="B137" s="23"/>
      <c r="C137" s="24"/>
      <c r="D137" s="25">
        <f>SUM(D138)</f>
        <v>1</v>
      </c>
      <c r="E137" s="25">
        <f t="shared" ref="E137:I137" si="39">SUM(E138)</f>
        <v>0</v>
      </c>
      <c r="F137" s="25">
        <f t="shared" si="39"/>
        <v>2</v>
      </c>
      <c r="G137" s="25">
        <f t="shared" si="39"/>
        <v>0</v>
      </c>
      <c r="H137" s="25">
        <f t="shared" si="39"/>
        <v>0</v>
      </c>
      <c r="I137" s="25">
        <f t="shared" si="39"/>
        <v>0</v>
      </c>
      <c r="J137" s="6"/>
    </row>
    <row r="138" spans="1:10" x14ac:dyDescent="0.15">
      <c r="A138" s="20"/>
      <c r="B138" s="21" t="s">
        <v>8</v>
      </c>
      <c r="C138" s="21" t="s">
        <v>20</v>
      </c>
      <c r="D138" s="22">
        <v>1</v>
      </c>
      <c r="E138" s="22">
        <v>0</v>
      </c>
      <c r="F138" s="22">
        <v>2</v>
      </c>
      <c r="G138" s="22">
        <v>0</v>
      </c>
      <c r="H138" s="22">
        <v>0</v>
      </c>
      <c r="I138" s="22">
        <v>0</v>
      </c>
      <c r="J138" s="8"/>
    </row>
    <row r="139" spans="1:10" x14ac:dyDescent="0.15">
      <c r="A139" s="9" t="s">
        <v>108</v>
      </c>
      <c r="B139" s="23"/>
      <c r="C139" s="24"/>
      <c r="D139" s="25">
        <f>SUM(D140)</f>
        <v>1</v>
      </c>
      <c r="E139" s="25">
        <f t="shared" ref="E139:I139" si="40">SUM(E140)</f>
        <v>0</v>
      </c>
      <c r="F139" s="25">
        <f t="shared" si="40"/>
        <v>4</v>
      </c>
      <c r="G139" s="25">
        <f t="shared" si="40"/>
        <v>0</v>
      </c>
      <c r="H139" s="25">
        <f t="shared" si="40"/>
        <v>0</v>
      </c>
      <c r="I139" s="25">
        <f t="shared" si="40"/>
        <v>0</v>
      </c>
      <c r="J139" s="6"/>
    </row>
    <row r="140" spans="1:10" x14ac:dyDescent="0.15">
      <c r="A140" s="20"/>
      <c r="B140" s="21" t="s">
        <v>17</v>
      </c>
      <c r="C140" s="21" t="s">
        <v>17</v>
      </c>
      <c r="D140" s="22">
        <v>1</v>
      </c>
      <c r="E140" s="22">
        <v>0</v>
      </c>
      <c r="F140" s="22">
        <v>4</v>
      </c>
      <c r="G140" s="22">
        <v>0</v>
      </c>
      <c r="H140" s="22">
        <v>0</v>
      </c>
      <c r="I140" s="22">
        <v>0</v>
      </c>
      <c r="J140" s="8"/>
    </row>
    <row r="141" spans="1:10" x14ac:dyDescent="0.15">
      <c r="A141" s="9" t="s">
        <v>123</v>
      </c>
      <c r="B141" s="23"/>
      <c r="C141" s="24"/>
      <c r="D141" s="25">
        <f>SUM(D142)</f>
        <v>2</v>
      </c>
      <c r="E141" s="25">
        <f t="shared" ref="E141:I141" si="41">SUM(E142)</f>
        <v>2</v>
      </c>
      <c r="F141" s="25">
        <f t="shared" si="41"/>
        <v>102</v>
      </c>
      <c r="G141" s="25">
        <f t="shared" si="41"/>
        <v>102</v>
      </c>
      <c r="H141" s="25">
        <f t="shared" si="41"/>
        <v>0</v>
      </c>
      <c r="I141" s="25">
        <f t="shared" si="41"/>
        <v>0</v>
      </c>
      <c r="J141" s="6"/>
    </row>
    <row r="142" spans="1:10" x14ac:dyDescent="0.15">
      <c r="A142" s="13"/>
      <c r="B142" s="17" t="s">
        <v>122</v>
      </c>
      <c r="C142" s="14"/>
      <c r="D142" s="15">
        <f>SUM(D143:D144)</f>
        <v>2</v>
      </c>
      <c r="E142" s="15">
        <f t="shared" ref="E142:I142" si="42">SUM(E143:E144)</f>
        <v>2</v>
      </c>
      <c r="F142" s="15">
        <f t="shared" si="42"/>
        <v>102</v>
      </c>
      <c r="G142" s="15">
        <f t="shared" si="42"/>
        <v>102</v>
      </c>
      <c r="H142" s="15">
        <f t="shared" si="42"/>
        <v>0</v>
      </c>
      <c r="I142" s="15">
        <f t="shared" si="42"/>
        <v>0</v>
      </c>
      <c r="J142" s="16"/>
    </row>
    <row r="143" spans="1:10" x14ac:dyDescent="0.15">
      <c r="A143" s="13"/>
      <c r="B143" s="18"/>
      <c r="C143" s="14" t="s">
        <v>29</v>
      </c>
      <c r="D143" s="15">
        <v>1</v>
      </c>
      <c r="E143" s="15">
        <v>1</v>
      </c>
      <c r="F143" s="15">
        <v>93</v>
      </c>
      <c r="G143" s="15">
        <v>93</v>
      </c>
      <c r="H143" s="15">
        <v>0</v>
      </c>
      <c r="I143" s="15">
        <v>0</v>
      </c>
      <c r="J143" s="16"/>
    </row>
    <row r="144" spans="1:10" x14ac:dyDescent="0.15">
      <c r="A144" s="20"/>
      <c r="B144" s="26"/>
      <c r="C144" s="21" t="s">
        <v>9</v>
      </c>
      <c r="D144" s="22">
        <v>1</v>
      </c>
      <c r="E144" s="22">
        <v>1</v>
      </c>
      <c r="F144" s="22">
        <v>9</v>
      </c>
      <c r="G144" s="22">
        <v>9</v>
      </c>
      <c r="H144" s="22">
        <v>0</v>
      </c>
      <c r="I144" s="22">
        <v>0</v>
      </c>
      <c r="J144" s="8"/>
    </row>
    <row r="145" spans="1:10" x14ac:dyDescent="0.15">
      <c r="A145" s="3"/>
      <c r="B145" s="3"/>
      <c r="C145" s="3" t="s">
        <v>62</v>
      </c>
      <c r="D145" s="5">
        <f>SUM(D70,D88,D92,D94,D100,D103,D105,D107,D133,D135,D137,D139,D141)</f>
        <v>104</v>
      </c>
      <c r="E145" s="5">
        <f t="shared" ref="E145:I145" si="43">SUM(E70,E88,E92,E94,E100,E103,E105,E107,E133,E135,E137,E139,E141)</f>
        <v>34</v>
      </c>
      <c r="F145" s="5">
        <f t="shared" si="43"/>
        <v>868</v>
      </c>
      <c r="G145" s="5">
        <f t="shared" si="43"/>
        <v>345</v>
      </c>
      <c r="H145" s="5">
        <f t="shared" si="43"/>
        <v>0</v>
      </c>
      <c r="I145" s="5">
        <f t="shared" si="43"/>
        <v>0</v>
      </c>
      <c r="J145" s="3"/>
    </row>
    <row r="146" spans="1:10" x14ac:dyDescent="0.15">
      <c r="C146" s="1" t="s">
        <v>50</v>
      </c>
      <c r="D146" s="2">
        <f>SUM(D68,D145)</f>
        <v>179</v>
      </c>
      <c r="E146" s="2">
        <f t="shared" ref="E146:I146" si="44">SUM(E68,E145)</f>
        <v>61</v>
      </c>
      <c r="F146" s="2">
        <f t="shared" si="44"/>
        <v>1645</v>
      </c>
      <c r="G146" s="2">
        <f t="shared" si="44"/>
        <v>615</v>
      </c>
      <c r="H146" s="2">
        <f t="shared" si="44"/>
        <v>0</v>
      </c>
      <c r="I146" s="2">
        <f t="shared" si="44"/>
        <v>0</v>
      </c>
    </row>
  </sheetData>
  <mergeCells count="6">
    <mergeCell ref="H4:I4"/>
    <mergeCell ref="A4:A5"/>
    <mergeCell ref="B4:B5"/>
    <mergeCell ref="C4:C5"/>
    <mergeCell ref="D4:E4"/>
    <mergeCell ref="F4:G4"/>
  </mergeCells>
  <phoneticPr fontId="1"/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